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04" documentId="13_ncr:1_{F6CB121F-512D-4AA6-A0C1-0FB36C537598}" xr6:coauthVersionLast="47" xr6:coauthVersionMax="47" xr10:uidLastSave="{1E2B0B52-40B2-403F-9E39-45921783C621}"/>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<sst xmlns="http://schemas.openxmlformats.org/spreadsheetml/2006/main" count="178610" uniqueCount="39086">
  <si>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</si>
  <si>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</si>
  <si>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</si>
  <si>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</si>
  <si>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</si>
  <si>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</si>
  <si>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</si>
  <si>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</si>
  <si>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</si>
  <si>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</si>
  <si>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</si>
  <si>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</si>
  <si>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</si>
  <si>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</si>
  <si>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</si>
  <si>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</si>
  <si>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</si>
  <si>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</si>
  <si>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</si>
  <si>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</si>
  <si>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</si>
  <si>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</si>
  <si>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</si>
  <si>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</si>
  <si>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</si>
  <si>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</si>
  <si>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</si>
  <si>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</si>
  <si>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</si>
  <si>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</si>
  <si>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</si>
  <si>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</si>
  <si>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</si>
  <si>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</si>
  <si>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</si>
  <si>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</si>
  <si>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</si>
  <si>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</si>
  <si>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</si>
  <si>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</si>
  <si>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</si>
  <si>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</si>
  <si>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</si>
  <si>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</si>
  <si>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</si>
  <si>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</si>
  <si>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</si>
  <si>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</si>
  <si>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</si>
  <si>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</si>
  <si>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</si>
  <si>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</si>
  <si>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</si>
  <si>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</si>
  <si>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</si>
  <si>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</si>
  <si>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</si>
  <si>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</si>
  <si>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</si>
  <si>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</si>
  <si>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</si>
  <si>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</si>
  <si>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</si>
  <si>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</si>
  <si>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</si>
  <si>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</si>
  <si>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</si>
  <si>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</si>
  <si>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</si>
  <si>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</si>
  <si>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</si>
  <si>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</si>
  <si>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</si>
  <si>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</si>
  <si>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</si>
  <si>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</si>
  <si>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</si>
  <si>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</si>
  <si>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</si>
  <si>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</si>
  <si>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</si>
  <si>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</si>
  <si>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</si>
  <si>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</si>
  <si>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</si>
  <si>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</si>
  <si>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</si>
  <si>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</si>
  <si>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</si>
  <si>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</si>
  <si>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</si>
  <si>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</si>
  <si>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</si>
  <si>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</si>
  <si>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</si>
  <si>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</si>
  <si>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</si>
  <si>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</si>
  <si>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</si>
  <si>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</si>
  <si>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</si>
  <si>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</si>
  <si>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</si>
  <si>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</si>
  <si>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</si>
  <si>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</si>
  <si>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</si>
  <si>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</si>
  <si>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</si>
  <si>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</si>
  <si>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</si>
  <si>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</si>
  <si>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</si>
  <si>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</si>
  <si>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</si>
  <si>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</si>
  <si>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</si>
  <si>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</si>
  <si>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</si>
  <si>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</si>
  <si>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</si>
  <si>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</si>
  <si>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</si>
  <si>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</si>
  <si>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</si>
  <si>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</si>
  <si>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</si>
  <si>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</si>
  <si>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</si>
  <si>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</si>
  <si>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</si>
  <si>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</si>
  <si>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</si>
  <si>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</si>
  <si>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</si>
  <si>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</si>
  <si>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</si>
  <si>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</si>
  <si>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</si>
  <si>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</si>
  <si>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</si>
  <si>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</si>
  <si>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</si>
  <si>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</si>
  <si>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</si>
  <si>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</si>
  <si>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</si>
  <si>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</si>
  <si>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</si>
  <si>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</si>
  <si>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</si>
  <si>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</si>
  <si>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</si>
  <si>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</si>
  <si>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</si>
  <si>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</si>
  <si>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</si>
  <si>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</si>
  <si>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</si>
  <si>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</si>
  <si>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</si>
  <si>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</si>
  <si>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</si>
  <si>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</si>
  <si>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</si>
  <si>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</si>
  <si>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</si>
  <si>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</si>
  <si>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</si>
  <si>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</si>
  <si>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</si>
  <si>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</si>
  <si>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</si>
  <si>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</si>
  <si>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</si>
  <si>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</si>
  <si>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</si>
  <si>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</si>
  <si>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</si>
  <si>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</si>
  <si>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</si>
  <si>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</si>
  <si>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</si>
  <si>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</si>
  <si>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</si>
  <si>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</si>
  <si>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</si>
  <si>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</si>
  <si>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</si>
  <si>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</si>
  <si>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</si>
  <si>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</si>
  <si>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</si>
  <si>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</si>
  <si>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</si>
  <si>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</si>
  <si>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</si>
  <si>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</si>
  <si>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</si>
  <si>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</si>
  <si>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</si>
  <si>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</si>
  <si>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</si>
  <si>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</si>
  <si>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</si>
  <si>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</si>
  <si>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</si>
  <si>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</si>
  <si>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</si>
  <si>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</si>
  <si>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</si>
  <si>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</si>
  <si>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</si>
  <si>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</si>
  <si>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</si>
  <si>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</si>
  <si>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</si>
  <si>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</si>
  <si>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</si>
  <si>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</si>
  <si>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</si>
  <si>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</si>
  <si>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</si>
  <si>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</si>
  <si>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</si>
  <si>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</si>
  <si>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</si>
  <si>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</si>
  <si>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</si>
  <si>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</si>
  <si>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</si>
  <si>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</si>
  <si>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</si>
  <si>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</si>
  <si>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</si>
  <si>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</si>
  <si>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</si>
  <si>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</si>
  <si>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</si>
  <si>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</si>
  <si>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</si>
  <si>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</si>
  <si>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</si>
  <si>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</si>
  <si>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</si>
  <si>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</si>
  <si>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</si>
  <si>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</si>
  <si>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</si>
  <si>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</si>
  <si>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</si>
  <si>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</si>
  <si>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</si>
  <si>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</si>
  <si>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</si>
  <si>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</si>
  <si>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</si>
  <si>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</si>
  <si>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</si>
  <si>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</si>
  <si>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</si>
  <si>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</si>
  <si>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</si>
  <si>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</si>
  <si>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</si>
  <si>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</si>
  <si>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</si>
  <si>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</si>
  <si>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</si>
  <si>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</si>
  <si>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</si>
  <si>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</si>
  <si>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</si>
  <si>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</si>
  <si>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</si>
  <si>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</si>
  <si>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</si>
  <si>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</si>
  <si>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</si>
  <si>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</si>
  <si>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</si>
  <si>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</si>
  <si>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</si>
  <si>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</si>
  <si>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</si>
  <si>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</si>
  <si>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</si>
  <si>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</si>
  <si>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</si>
  <si>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</si>
  <si>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</si>
  <si>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</si>
  <si>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</si>
  <si>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</si>
  <si>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</si>
  <si>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</si>
  <si>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</si>
  <si>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</si>
  <si>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</si>
  <si>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</si>
  <si>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</si>
  <si>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</si>
  <si>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</si>
  <si>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</si>
  <si>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</si>
  <si>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</si>
  <si>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</si>
  <si>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</si>
  <si>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</si>
  <si>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</si>
  <si>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</si>
  <si>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</si>
  <si>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</si>
  <si>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</si>
  <si>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</si>
  <si>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</si>
  <si>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</si>
  <si>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</si>
  <si>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</si>
  <si>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</si>
  <si>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</si>
  <si>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</si>
  <si>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</si>
  <si>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</si>
  <si>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</si>
  <si>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</si>
  <si>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</si>
  <si>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</si>
  <si>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</si>
  <si>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</si>
  <si>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</si>
  <si>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</si>
  <si>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</si>
  <si>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</si>
  <si>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</si>
  <si>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</si>
  <si>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</si>
  <si>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</si>
  <si>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</si>
  <si>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</si>
  <si>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</si>
  <si>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</si>
  <si>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</si>
  <si>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</si>
  <si>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</si>
  <si>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</si>
  <si>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</si>
  <si>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</si>
  <si>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</si>
  <si>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</si>
  <si>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</si>
  <si>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</si>
  <si>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</si>
  <si>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</si>
  <si>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</si>
  <si>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</si>
  <si>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</si>
  <si>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</si>
  <si>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</si>
  <si>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</si>
  <si>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</si>
  <si>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</si>
  <si>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</si>
  <si>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</si>
  <si>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</si>
  <si>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</si>
  <si>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</si>
  <si>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</si>
  <si>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</si>
  <si>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</si>
  <si>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</si>
  <si>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</si>
  <si>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</si>
  <si>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</si>
  <si>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</si>
  <si>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</si>
  <si>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</si>
  <si>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</si>
  <si>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</si>
  <si>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</si>
  <si>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</si>
  <si>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</si>
  <si>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</si>
  <si>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</si>
  <si>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</si>
  <si>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</si>
  <si>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</si>
  <si>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</si>
  <si>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</si>
  <si>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</si>
  <si>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</si>
  <si>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</si>
  <si>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</si>
  <si>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</si>
  <si>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</si>
  <si>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</si>
  <si>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</si>
  <si>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</si>
  <si>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</si>
  <si>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</si>
  <si>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</si>
  <si>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</si>
  <si>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</si>
  <si>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</si>
  <si>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</si>
  <si>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</si>
  <si>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</si>
  <si>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</si>
  <si>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</si>
  <si>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</si>
  <si>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</si>
  <si>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</si>
  <si>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</si>
  <si>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</si>
  <si>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</si>
  <si>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</si>
  <si>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</si>
  <si>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</si>
  <si>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</si>
  <si>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</si>
  <si>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</si>
  <si>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</si>
  <si>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</si>
  <si>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</si>
  <si>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</si>
  <si>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</si>
  <si>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</si>
  <si>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</si>
  <si>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</si>
  <si>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</si>
  <si>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</si>
  <si>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</si>
  <si>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</si>
  <si>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</si>
  <si>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</si>
  <si>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</si>
  <si>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</si>
  <si>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</si>
  <si>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</si>
  <si>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</si>
  <si>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</si>
  <si>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</si>
  <si>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</si>
  <si>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</si>
  <si>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</si>
  <si>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</si>
  <si>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</si>
  <si>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</si>
  <si>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</si>
  <si>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</si>
  <si>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</si>
  <si>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</si>
  <si>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</si>
  <si>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</si>
  <si>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</si>
  <si>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</si>
  <si>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</si>
  <si>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</si>
  <si>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</si>
  <si>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</si>
  <si>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</si>
  <si>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</si>
  <si>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</si>
  <si>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</si>
  <si>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</si>
  <si>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</si>
  <si>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</si>
  <si>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</si>
  <si>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</si>
  <si>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</si>
  <si>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</si>
  <si>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</si>
  <si>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</si>
  <si>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</si>
  <si>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</si>
  <si>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</si>
  <si>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</si>
  <si>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</si>
  <si>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</si>
  <si>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</si>
  <si>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</si>
  <si>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</si>
  <si>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</si>
  <si>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</si>
  <si>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</si>
  <si>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</si>
  <si>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</si>
  <si>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</si>
  <si>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</si>
  <si>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</si>
  <si>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</si>
  <si>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</si>
  <si>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</si>
  <si>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</si>
  <si>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</si>
  <si>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</si>
  <si>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</si>
  <si>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</si>
  <si>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</si>
  <si>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</si>
  <si>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</si>
  <si>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</si>
  <si>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</si>
  <si>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</si>
  <si>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</si>
  <si>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</si>
  <si>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</si>
  <si>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</si>
  <si>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</si>
  <si>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</si>
  <si>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</si>
  <si>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</si>
  <si>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</si>
  <si>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</si>
  <si>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</si>
  <si>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</si>
  <si>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</si>
  <si>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</si>
  <si>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</si>
  <si>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</si>
  <si>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</si>
  <si>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</si>
  <si>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</si>
  <si>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</si>
  <si>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</si>
  <si>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</si>
  <si>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</si>
  <si>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</si>
  <si>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</si>
  <si>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</si>
  <si>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</si>
  <si>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</si>
  <si>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</si>
  <si>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</si>
  <si>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</si>
  <si>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</si>
  <si>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</si>
  <si>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</si>
  <si>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</si>
  <si>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</si>
  <si>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</si>
  <si>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</si>
  <si>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</si>
  <si>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</si>
  <si>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</si>
  <si>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</si>
  <si>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</si>
  <si>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</si>
  <si>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</si>
  <si>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</si>
  <si>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</si>
  <si>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</si>
  <si>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</si>
  <si>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</si>
  <si>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</si>
  <si>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</si>
  <si>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</si>
  <si>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</si>
  <si>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</si>
  <si>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</si>
  <si>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</si>
  <si>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</si>
  <si>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</si>
  <si>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</si>
  <si>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</si>
  <si>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</si>
  <si>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</si>
  <si>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</si>
  <si>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</si>
  <si>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</si>
  <si>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</si>
  <si>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</si>
  <si>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</si>
  <si>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</si>
  <si>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</si>
  <si>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</si>
  <si>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</si>
  <si>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</si>
  <si>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</si>
  <si>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</si>
  <si>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</si>
  <si>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</si>
  <si>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</si>
  <si>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</si>
  <si>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</si>
  <si>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</si>
  <si>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</si>
  <si>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</si>
  <si>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</si>
  <si>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</si>
  <si>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</si>
  <si>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</si>
  <si>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</si>
  <si>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</si>
  <si>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</si>
  <si>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</si>
  <si>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</si>
  <si>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</si>
  <si>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</si>
  <si>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</si>
  <si>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</si>
  <si>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</si>
  <si>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</si>
  <si>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</si>
  <si>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</si>
  <si>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</si>
  <si>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</si>
  <si>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</si>
  <si>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</si>
  <si>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</si>
  <si>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</si>
  <si>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</si>
  <si>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</si>
  <si>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</si>
  <si>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</si>
  <si>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</si>
  <si>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</si>
  <si>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</si>
  <si>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</si>
  <si>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</si>
  <si>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</si>
  <si>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</si>
  <si>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</si>
  <si>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</si>
  <si>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</si>
  <si>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</si>
  <si>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</si>
  <si>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</si>
  <si>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</si>
  <si>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</si>
  <si>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</si>
  <si>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</si>
  <si>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</si>
  <si>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</si>
  <si>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</si>
  <si>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</si>
  <si>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</si>
  <si>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</si>
  <si>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</si>
  <si>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</si>
  <si>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</si>
  <si>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</si>
  <si>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</si>
  <si>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</si>
  <si>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</si>
  <si>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</si>
  <si>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</si>
  <si>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</si>
  <si>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</si>
  <si>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</si>
  <si>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</si>
  <si>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</si>
  <si>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</si>
  <si>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</si>
  <si>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</si>
  <si>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</si>
  <si>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</si>
  <si>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</si>
  <si>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</si>
  <si>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</si>
  <si>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</si>
  <si>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</si>
  <si>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</si>
  <si>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</si>
  <si>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</si>
  <si>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</si>
  <si>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</si>
  <si>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</si>
  <si>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</si>
  <si>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</si>
  <si>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</si>
  <si>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</si>
  <si>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</si>
  <si>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</si>
  <si>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</si>
  <si>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</si>
  <si>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</si>
  <si>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</si>
  <si>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</si>
  <si>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</si>
  <si>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</si>
  <si>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</si>
  <si>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</si>
  <si>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</si>
  <si>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</si>
  <si>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</si>
  <si>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</si>
  <si>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</si>
  <si>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</si>
  <si>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</si>
  <si>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</si>
  <si>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</si>
  <si>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</si>
  <si>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</si>
  <si>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</si>
  <si>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</si>
  <si>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</si>
  <si>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</si>
  <si>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</si>
  <si>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</si>
  <si>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</si>
  <si>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</si>
  <si>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</si>
  <si>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</si>
  <si>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</si>
  <si>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</si>
  <si>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</si>
  <si>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</si>
  <si>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</si>
  <si>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</si>
  <si>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</si>
  <si>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</si>
  <si>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</si>
  <si>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</si>
  <si>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</si>
  <si>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</si>
  <si>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</si>
  <si>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</si>
  <si>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</si>
  <si>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</si>
  <si>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</si>
  <si>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</si>
  <si>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</si>
  <si>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</si>
  <si>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</si>
  <si>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</si>
  <si>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</si>
  <si>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</si>
  <si>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</si>
  <si>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</si>
  <si>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</si>
  <si>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</si>
  <si>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</si>
  <si>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</si>
  <si>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</si>
  <si>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</si>
  <si>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</si>
  <si>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</si>
  <si>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</si>
  <si>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</si>
  <si>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</si>
  <si>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</si>
  <si>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</si>
  <si>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</si>
  <si>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</si>
  <si>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</si>
  <si>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</si>
  <si>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</si>
  <si>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</si>
  <si>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</si>
  <si>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</si>
  <si>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</si>
  <si>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</si>
  <si>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</si>
  <si>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</si>
  <si>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</si>
  <si>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</si>
  <si>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</si>
  <si>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</si>
  <si>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</si>
  <si>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</si>
  <si>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</si>
  <si>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</si>
  <si>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</si>
  <si>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</si>
  <si>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</si>
  <si>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</si>
  <si>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</si>
  <si>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</si>
  <si>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</si>
  <si>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</si>
  <si>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</si>
  <si>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</si>
  <si>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</si>
  <si>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</si>
  <si>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</si>
  <si>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</si>
  <si>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</si>
  <si>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</si>
  <si>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</si>
  <si>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</si>
  <si>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</si>
  <si>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</si>
  <si>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</si>
  <si>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</si>
  <si>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</si>
  <si>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</si>
  <si>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</si>
  <si>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</si>
  <si>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</si>
  <si>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</si>
  <si>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</si>
  <si>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</si>
  <si>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</si>
  <si>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</si>
  <si>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</si>
  <si>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</si>
  <si>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</si>
  <si>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</si>
  <si>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</si>
  <si>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</si>
  <si>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</si>
  <si>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</si>
  <si>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</si>
  <si>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</si>
  <si>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</si>
  <si>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</si>
  <si>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</si>
  <si>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</si>
  <si>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</si>
  <si>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</si>
  <si>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</si>
  <si>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</si>
  <si>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</si>
  <si>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</si>
  <si>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</si>
  <si>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</si>
  <si>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</si>
  <si>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</si>
  <si>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</si>
  <si>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</si>
  <si>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</si>
  <si>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</si>
  <si>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</si>
  <si>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</si>
  <si>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</si>
  <si>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</si>
  <si>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</si>
  <si>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</si>
  <si>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</si>
  <si>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</si>
  <si>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</si>
  <si>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</si>
  <si>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</si>
  <si>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</si>
  <si>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</si>
  <si>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</si>
  <si>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</si>
  <si>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</si>
  <si>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</si>
  <si>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</si>
  <si>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</si>
  <si>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</si>
  <si>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</si>
  <si>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</si>
  <si>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</si>
  <si>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</si>
  <si>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</si>
  <si>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</si>
  <si>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</si>
  <si>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</si>
  <si>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</si>
  <si>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</si>
  <si>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</si>
  <si>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</si>
  <si>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</si>
  <si>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</si>
  <si>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</si>
  <si>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</si>
  <si>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</si>
  <si>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</si>
  <si>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</si>
  <si>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</si>
  <si>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</si>
  <si>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</si>
  <si>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</si>
  <si>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</si>
  <si>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</si>
  <si>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</si>
  <si>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</si>
  <si>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</si>
  <si>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</si>
  <si>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</si>
  <si>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</si>
  <si>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</si>
  <si>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</si>
  <si>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</si>
  <si>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</si>
  <si>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</si>
  <si>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</si>
  <si>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</si>
  <si>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</si>
  <si>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</si>
  <si>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</si>
  <si>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</si>
  <si>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</si>
  <si>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</si>
  <si>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</si>
  <si>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</si>
  <si>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</si>
  <si>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</si>
  <si>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</si>
  <si>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</si>
  <si>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</si>
  <si>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</si>
  <si>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</si>
  <si>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</si>
  <si>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</si>
  <si>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</si>
  <si>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</si>
  <si>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</si>
  <si>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</si>
  <si>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</si>
  <si>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</si>
  <si>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</si>
  <si>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</si>
  <si>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</si>
  <si>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</si>
  <si>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</si>
  <si>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</si>
  <si>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</si>
  <si>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</si>
  <si>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</si>
  <si>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</si>
  <si>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</si>
  <si>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</si>
  <si>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</si>
  <si>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</si>
  <si>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</si>
  <si>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</si>
  <si>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</si>
  <si>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</si>
  <si>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</si>
  <si>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</si>
  <si>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</si>
  <si>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</si>
  <si>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</si>
  <si>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</si>
  <si>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</si>
  <si>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</si>
  <si>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</si>
  <si>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</si>
  <si>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</si>
  <si>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</si>
  <si>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</si>
  <si>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</si>
  <si>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</si>
  <si>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</si>
  <si>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</si>
  <si>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</si>
  <si>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</si>
  <si>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</si>
  <si>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</si>
  <si>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</si>
  <si>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</si>
  <si>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</si>
  <si>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</si>
  <si>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</si>
  <si>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</si>
  <si>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</si>
  <si>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</si>
  <si>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</si>
  <si>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</si>
  <si>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</si>
  <si>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</si>
  <si>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</si>
  <si>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</si>
  <si>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</si>
  <si>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</si>
  <si>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</si>
  <si>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</si>
  <si>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</si>
  <si>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</si>
  <si>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</si>
  <si>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</si>
  <si>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</si>
  <si>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</si>
  <si>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</si>
  <si>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</si>
  <si>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</si>
  <si>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</si>
  <si>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</si>
  <si>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</si>
  <si>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</si>
  <si>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</si>
  <si>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</si>
  <si>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</si>
  <si>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</si>
  <si>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</si>
  <si>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</si>
  <si>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</si>
  <si>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</si>
  <si>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</si>
  <si>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</si>
  <si>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</si>
  <si>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</si>
  <si>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</si>
  <si>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</si>
  <si>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</si>
  <si>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</si>
  <si>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</si>
  <si>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</si>
  <si>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</si>
  <si>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</si>
  <si>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</si>
  <si>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</si>
  <si>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</si>
  <si>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</si>
  <si>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</si>
  <si>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</si>
  <si>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</si>
  <si>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</si>
  <si>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</si>
  <si>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</si>
  <si>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</si>
  <si>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</si>
  <si>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</si>
  <si>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</si>
  <si>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</si>
  <si>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</si>
  <si>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</si>
  <si>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</si>
  <si>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</si>
  <si>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</si>
  <si>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</si>
  <si>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</si>
  <si>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</si>
  <si>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</si>
  <si>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</si>
  <si>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</si>
  <si>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</si>
  <si>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</si>
  <si>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</si>
  <si>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</si>
  <si>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</si>
  <si>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</si>
  <si>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</si>
  <si>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</si>
  <si>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</si>
  <si>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</si>
  <si>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</si>
  <si>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</si>
  <si>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</si>
  <si>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</si>
  <si>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</si>
  <si>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</si>
  <si>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</si>
  <si>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</si>
  <si>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</si>
  <si>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</si>
  <si>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</si>
  <si>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</si>
  <si>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</si>
  <si>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</si>
  <si>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</si>
  <si>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</si>
  <si>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</si>
  <si>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</si>
  <si>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</si>
  <si>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</si>
  <si>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</si>
  <si>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</si>
  <si>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</si>
  <si>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</si>
  <si>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</si>
  <si>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</si>
  <si>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</si>
  <si>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</si>
  <si>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</si>
  <si>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</si>
  <si>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</si>
  <si>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</si>
  <si>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</si>
  <si>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</si>
  <si>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</si>
  <si>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</si>
  <si>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</si>
  <si>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</si>
  <si>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</si>
  <si>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</si>
  <si>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</si>
  <si>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</si>
  <si>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</si>
  <si>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</si>
  <si>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</si>
  <si>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</si>
  <si>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</si>
  <si>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</si>
  <si>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</si>
  <si>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</si>
  <si>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</si>
  <si>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</si>
  <si>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</si>
  <si>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</si>
  <si>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</si>
  <si>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</si>
  <si>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</si>
  <si>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</si>
  <si>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</si>
  <si>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</si>
  <si>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</si>
  <si>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</si>
  <si>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</si>
  <si>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</si>
  <si>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</si>
  <si>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</si>
  <si>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</si>
  <si>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</si>
  <si>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</si>
  <si>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</si>
  <si>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</si>
  <si>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</si>
  <si>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</si>
  <si>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</si>
  <si>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</si>
  <si>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</si>
  <si>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</si>
  <si>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</si>
  <si>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</si>
  <si>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</si>
  <si>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</si>
  <si>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</si>
  <si>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</si>
  <si>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</si>
  <si>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</si>
  <si>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</si>
  <si>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</si>
  <si>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</si>
  <si>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</si>
  <si>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</si>
  <si>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</si>
  <si>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</si>
  <si>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</si>
  <si>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</si>
  <si>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</si>
  <si>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</si>
  <si>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</si>
  <si>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</si>
  <si>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</si>
  <si>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</si>
  <si>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</si>
  <si>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</si>
  <si>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</si>
  <si>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</si>
  <si>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</si>
  <si>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</si>
  <si>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</si>
  <si>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</si>
  <si>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</si>
  <si>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</si>
  <si>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</si>
  <si>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</si>
  <si>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</si>
  <si>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</si>
  <si>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</si>
  <si>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</si>
  <si>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</si>
  <si>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</si>
  <si>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</si>
  <si>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</si>
  <si>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</si>
  <si>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</si>
  <si>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</si>
  <si>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</si>
  <si>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</si>
  <si>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</si>
  <si>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</si>
  <si>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</si>
  <si>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</si>
  <si>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</si>
  <si>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</si>
  <si>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</si>
  <si>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</si>
  <si>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</si>
  <si>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</si>
  <si>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</si>
  <si>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</si>
  <si>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</si>
  <si>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</si>
  <si>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</si>
  <si>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</si>
  <si>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</si>
  <si>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</si>
  <si>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</si>
  <si>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</si>
  <si>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</si>
  <si>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</si>
  <si>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</si>
  <si>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</si>
  <si>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</si>
  <si>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</si>
  <si>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</si>
  <si>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</si>
  <si>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</si>
  <si>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</si>
  <si>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</si>
  <si>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</si>
  <si>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</si>
  <si>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</si>
  <si>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</si>
  <si>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</si>
  <si>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</si>
  <si>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</si>
  <si>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</si>
  <si>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</si>
  <si>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</si>
  <si>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</si>
  <si>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</si>
  <si>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</si>
  <si>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</si>
  <si>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</si>
  <si>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</si>
  <si>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</si>
  <si>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</si>
  <si>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</si>
  <si>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</si>
  <si>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</si>
  <si>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</si>
  <si>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</si>
  <si>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</si>
  <si>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</si>
  <si>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</si>
  <si>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</si>
  <si>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</si>
  <si>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</si>
  <si>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</si>
  <si>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</si>
  <si>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</si>
  <si>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</si>
  <si>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</si>
  <si>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</si>
  <si>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</si>
  <si>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</si>
  <si>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</si>
  <si>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</si>
  <si>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</si>
  <si>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</si>
  <si>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</si>
  <si>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</si>
  <si>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</si>
  <si>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</si>
  <si>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</si>
  <si>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</si>
  <si>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</si>
  <si>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</si>
  <si>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</si>
  <si>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</si>
  <si>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</si>
  <si>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</si>
  <si>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</si>
  <si>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</si>
  <si>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</si>
  <si>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</si>
  <si>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</si>
  <si>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</si>
  <si>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</si>
  <si>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</si>
  <si>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</si>
  <si>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</si>
  <si>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</si>
  <si>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</si>
  <si>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</si>
  <si>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</si>
  <si>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</si>
  <si>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</si>
  <si>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</si>
  <si>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</si>
  <si>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</si>
  <si>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</si>
  <si>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</si>
  <si>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</si>
  <si>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</si>
  <si>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</si>
  <si>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</si>
  <si>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</si>
  <si>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</si>
  <si>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</si>
  <si>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</si>
  <si>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</si>
  <si>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</si>
  <si>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</si>
  <si>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</si>
  <si>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</si>
  <si>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</si>
  <si>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</si>
  <si>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</si>
  <si>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</si>
  <si>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</si>
  <si>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</si>
  <si>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</si>
  <si>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</si>
  <si>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</si>
  <si>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</si>
  <si>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</si>
  <si>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</si>
  <si>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</si>
  <si>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</si>
  <si>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</si>
  <si>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</si>
  <si>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</si>
  <si>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</si>
  <si>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</si>
  <si>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</si>
  <si>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</si>
  <si>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</si>
  <si>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</si>
  <si>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</si>
  <si>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</si>
  <si>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</si>
  <si>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</si>
  <si>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</si>
  <si>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</si>
  <si>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</si>
  <si>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</si>
  <si>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</si>
  <si>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</si>
  <si>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</si>
  <si>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</si>
  <si>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</si>
  <si>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</si>
  <si>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</si>
  <si>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</si>
  <si>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</si>
  <si>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</si>
  <si>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</si>
  <si>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</si>
  <si>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</si>
  <si>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</si>
  <si>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</si>
  <si>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</si>
  <si>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</si>
  <si>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</si>
  <si>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</si>
  <si>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</si>
  <si>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</si>
  <si>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</si>
  <si>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</si>
  <si>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</si>
  <si>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</si>
  <si>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</si>
  <si>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</si>
  <si>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</si>
  <si>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</si>
  <si>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</si>
  <si>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</si>
  <si>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</si>
  <si>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</si>
  <si>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</si>
  <si>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</si>
  <si>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</si>
  <si>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</si>
  <si>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</si>
  <si>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</si>
  <si>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</si>
  <si>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</si>
  <si>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</si>
  <si>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</si>
  <si>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</si>
  <si>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</si>
  <si>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</si>
  <si>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</si>
  <si>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</si>
  <si>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</si>
  <si>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</si>
  <si>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</si>
  <si>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</si>
  <si>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</si>
  <si>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</si>
  <si>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</si>
  <si>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</si>
  <si>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</si>
  <si>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</si>
  <si>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</si>
  <si>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</si>
  <si>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</si>
  <si>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</si>
  <si>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</si>
  <si>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</si>
  <si>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</si>
  <si>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</si>
  <si>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</si>
  <si>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</si>
  <si>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</si>
  <si>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</si>
  <si>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</si>
  <si>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</si>
  <si>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</si>
  <si>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</si>
  <si>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</si>
  <si>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</si>
  <si>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</si>
  <si>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</si>
  <si>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</si>
  <si>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</si>
  <si>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</si>
  <si>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</si>
  <si>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</si>
  <si>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</si>
  <si>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</si>
  <si>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</si>
  <si>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</si>
  <si>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</si>
  <si>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</si>
  <si>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</si>
  <si>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</si>
  <si>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</si>
  <si>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</si>
  <si>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</si>
  <si>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</si>
  <si>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</si>
  <si>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</si>
  <si>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</si>
  <si>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</si>
  <si>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</si>
  <si>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</si>
  <si>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</si>
  <si>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</si>
  <si>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</si>
  <si>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</si>
  <si>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</si>
  <si>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</si>
  <si>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</si>
  <si>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</si>
  <si>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</si>
  <si>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</si>
  <si>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</si>
  <si>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</si>
  <si>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</si>
  <si>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</si>
  <si>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</si>
  <si>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</si>
  <si>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</si>
  <si>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</si>
  <si>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</si>
  <si>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</si>
  <si>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</si>
  <si>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</si>
  <si>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</si>
  <si>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</si>
  <si>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</si>
  <si>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</si>
  <si>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</si>
  <si>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</si>
  <si>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</si>
  <si>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</si>
  <si>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</si>
  <si>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</si>
  <si>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</si>
  <si>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</si>
  <si>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</si>
  <si>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</si>
  <si>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</si>
  <si>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</si>
  <si>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</si>
  <si>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</si>
  <si>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</si>
  <si>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</si>
  <si>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</si>
  <si>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</si>
  <si>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</si>
  <si>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</si>
  <si>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</si>
  <si>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</si>
  <si>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</si>
  <si>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</si>
  <si>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</si>
  <si>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</si>
  <si>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</si>
  <si>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</si>
  <si>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</si>
  <si>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</si>
  <si>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</si>
  <si>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</si>
  <si>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</si>
  <si>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</si>
  <si>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</si>
  <si>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</si>
  <si>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</si>
  <si>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</si>
  <si>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</si>
  <si>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</si>
  <si>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</si>
  <si>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</si>
  <si>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</si>
  <si>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</si>
  <si>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</si>
  <si>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</si>
  <si>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</si>
  <si>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</si>
  <si>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</si>
  <si>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</si>
  <si>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</si>
  <si>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</si>
  <si>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</si>
  <si>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</si>
  <si>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</si>
  <si>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</si>
  <si>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</si>
  <si>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</si>
  <si>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</si>
  <si>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</si>
  <si>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</si>
  <si>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</si>
  <si>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</si>
  <si>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</si>
  <si>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</si>
  <si>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</si>
  <si>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</si>
  <si>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</si>
  <si>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</si>
  <si>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</si>
  <si>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</si>
  <si>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</si>
  <si>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</si>
  <si>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</si>
  <si>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</si>
  <si>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</si>
  <si>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</si>
  <si>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</si>
  <si>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</si>
  <si>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</si>
  <si>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</si>
  <si>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</si>
  <si>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</si>
  <si>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</si>
  <si>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</si>
  <si>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</si>
  <si>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</si>
  <si>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</si>
  <si>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</si>
  <si>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</si>
  <si>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</si>
  <si>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</si>
  <si>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</si>
  <si>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</si>
  <si>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</si>
  <si>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</si>
  <si>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</si>
  <si>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</si>
  <si>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</si>
  <si>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</si>
  <si>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</si>
  <si>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</si>
  <si>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</si>
  <si>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</si>
  <si>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</si>
  <si>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</si>
  <si>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</si>
  <si>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</si>
  <si>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</si>
  <si>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</si>
  <si>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</si>
  <si>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</si>
  <si>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</si>
  <si>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</si>
  <si>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</si>
  <si>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</si>
  <si>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</si>
  <si>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</si>
  <si>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</si>
  <si>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</si>
  <si>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</si>
  <si>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</si>
  <si>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</si>
  <si>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</si>
  <si>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</si>
  <si>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</si>
  <si>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</si>
  <si>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</si>
  <si>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</si>
  <si>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</si>
  <si>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</si>
  <si>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</si>
  <si>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</si>
  <si>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</si>
  <si>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</si>
  <si>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</si>
  <si>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</si>
  <si>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</si>
  <si>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</si>
  <si>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</si>
  <si>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</si>
  <si>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</si>
  <si>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</si>
  <si>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</si>
  <si>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</si>
  <si>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</si>
  <si>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</si>
  <si>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</si>
  <si>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</si>
  <si>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</si>
  <si>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</si>
  <si>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</si>
  <si>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</si>
  <si>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</si>
  <si>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</si>
  <si>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</si>
  <si>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</si>
  <si>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</si>
  <si>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</si>
  <si>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</si>
  <si>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</si>
  <si>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</si>
  <si>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</si>
  <si>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</si>
  <si>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</si>
  <si>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</si>
  <si>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</si>
  <si>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</si>
  <si>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</si>
  <si>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</si>
  <si>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</si>
  <si>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</si>
  <si>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</si>
  <si>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</si>
  <si>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</si>
  <si>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</si>
  <si>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</si>
  <si>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</si>
  <si>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</si>
  <si>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</si>
  <si>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</si>
  <si>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</si>
  <si>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</si>
  <si>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</si>
  <si>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</si>
  <si>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</si>
  <si>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</si>
  <si>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</si>
  <si>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</si>
  <si>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</si>
  <si>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</si>
  <si>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</si>
  <si>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</si>
  <si>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</si>
  <si>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</si>
  <si>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</si>
  <si>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</si>
  <si>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</si>
  <si>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</si>
  <si>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</si>
  <si>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</si>
  <si>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</si>
  <si>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</si>
  <si>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</si>
  <si>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</si>
  <si>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</si>
  <si>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</si>
  <si>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</si>
  <si>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</si>
  <si>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</si>
  <si>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</si>
  <si>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</si>
  <si>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</si>
  <si>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</si>
  <si>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</si>
  <si>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</si>
  <si>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</si>
  <si>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</si>
  <si>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</si>
  <si>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</si>
  <si>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</si>
  <si>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</si>
  <si>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</si>
  <si>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</si>
  <si>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</si>
  <si>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</si>
  <si>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</si>
  <si>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</si>
  <si>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</si>
  <si>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</si>
  <si>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</si>
  <si>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</si>
  <si>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</si>
  <si>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</si>
  <si>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</si>
  <si>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</si>
  <si>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</si>
  <si>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</si>
  <si>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</si>
  <si>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</si>
  <si>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</si>
  <si>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</si>
  <si>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</si>
  <si>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</si>
  <si>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</si>
  <si>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</si>
  <si>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</si>
  <si>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</si>
  <si>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</si>
  <si>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</si>
  <si>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</si>
  <si>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</si>
  <si>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</si>
  <si>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</si>
  <si>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</si>
  <si>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</si>
  <si>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</si>
  <si>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</si>
  <si>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</si>
  <si>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</si>
  <si>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</si>
  <si>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</si>
  <si>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</si>
  <si>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</si>
  <si>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</si>
  <si>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</si>
  <si>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</si>
  <si>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</si>
  <si>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</si>
  <si>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</si>
  <si>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</si>
  <si>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</si>
  <si>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</si>
  <si>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</si>
  <si>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</si>
  <si>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</si>
  <si>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</si>
  <si>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</si>
  <si>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</si>
  <si>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</si>
  <si>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</si>
  <si>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</si>
  <si>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</si>
  <si>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</si>
  <si>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</si>
  <si>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</si>
  <si>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</si>
  <si>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</si>
  <si>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</si>
  <si>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</si>
  <si>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</si>
  <si>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</si>
  <si>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</si>
  <si>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</si>
  <si>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</si>
  <si>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</si>
  <si>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</si>
  <si>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</si>
  <si>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</si>
  <si>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</si>
  <si>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</si>
  <si>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</si>
  <si>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</si>
  <si>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</si>
  <si>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</si>
  <si>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</si>
  <si>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</si>
  <si>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</si>
  <si>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</si>
  <si>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</si>
  <si>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</si>
  <si>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</si>
  <si>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</si>
  <si>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</si>
  <si>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</si>
  <si>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</si>
  <si>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</si>
  <si>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</si>
  <si>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</si>
  <si>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</si>
  <si>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</si>
  <si>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</si>
  <si>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</si>
  <si>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</si>
  <si>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</si>
  <si>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</si>
  <si>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</si>
  <si>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</si>
  <si>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</si>
  <si>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</si>
  <si>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</si>
  <si>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</si>
  <si>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</si>
  <si>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</si>
  <si>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</si>
  <si>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</si>
  <si>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</si>
  <si>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</si>
  <si>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</si>
  <si>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</si>
  <si>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</si>
  <si>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</si>
  <si>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</si>
  <si>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</si>
  <si>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</si>
  <si>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</si>
  <si>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</si>
  <si>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</si>
  <si>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</si>
  <si>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</si>
  <si>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</si>
  <si>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</si>
  <si>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</si>
  <si>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</si>
  <si>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</si>
  <si>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</si>
  <si>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</si>
  <si>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</si>
  <si>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</si>
  <si>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</si>
  <si>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</si>
  <si>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</si>
  <si>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</si>
  <si>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</si>
  <si>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</si>
  <si>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</si>
  <si>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</si>
  <si>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</si>
  <si>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</si>
  <si>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</si>
  <si>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</si>
  <si>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</si>
  <si>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</si>
  <si>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</si>
  <si>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</si>
  <si>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</si>
  <si>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</si>
  <si>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</si>
  <si>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</si>
  <si>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</si>
  <si>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</si>
  <si>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</si>
  <si>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</si>
  <si>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</si>
  <si>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</si>
  <si>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</si>
  <si>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</si>
  <si>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</si>
  <si>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</si>
  <si>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</si>
  <si>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</si>
  <si>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</si>
  <si>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</si>
  <si>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</si>
  <si>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</si>
  <si>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</si>
  <si>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</si>
  <si>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</si>
  <si>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</si>
  <si>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</si>
  <si>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</si>
  <si>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</si>
  <si>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</si>
  <si>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</si>
  <si>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</si>
  <si>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</si>
  <si>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</si>
  <si>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</si>
  <si>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</si>
  <si>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</si>
  <si>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</si>
  <si>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</si>
  <si>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</si>
  <si>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</si>
  <si>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</si>
  <si>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</si>
  <si>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</si>
  <si>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</si>
  <si>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</si>
  <si>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</si>
  <si>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</si>
  <si>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</si>
  <si>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</si>
  <si>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</si>
  <si>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</si>
  <si>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</si>
  <si>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</si>
  <si>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</si>
  <si>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</si>
  <si>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</si>
  <si>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</si>
  <si>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</si>
  <si>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</si>
  <si>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</si>
  <si>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</si>
  <si>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</si>
  <si>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</si>
  <si>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</si>
  <si>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</si>
  <si>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</si>
  <si>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</si>
  <si>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</si>
  <si>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</si>
  <si>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</si>
  <si>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</si>
  <si>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</si>
  <si>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</si>
  <si>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</si>
  <si>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</si>
  <si>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</si>
  <si>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</si>
  <si>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</si>
  <si>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</si>
  <si>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</si>
  <si>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</si>
  <si>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</si>
  <si>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</si>
  <si>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</si>
  <si>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</si>
  <si>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</si>
  <si>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</si>
  <si>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</si>
  <si>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</si>
  <si>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</si>
  <si>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</si>
  <si>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</si>
  <si>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</si>
  <si>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</si>
  <si>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</si>
  <si>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</si>
  <si>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</si>
  <si>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</si>
  <si>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</si>
  <si>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</si>
  <si>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</si>
  <si>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</si>
  <si>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</si>
  <si>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</si>
  <si>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</si>
  <si>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</si>
  <si>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</si>
  <si>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</si>
  <si>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</si>
  <si>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</si>
  <si>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</si>
  <si>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</si>
  <si>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</si>
  <si>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</si>
  <si>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</si>
  <si>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</si>
  <si>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</si>
  <si>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</si>
  <si>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</si>
  <si>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</si>
  <si>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</si>
  <si>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</si>
  <si>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</si>
  <si>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</si>
  <si>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</si>
  <si>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</si>
  <si>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</si>
  <si>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</si>
  <si>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</si>
  <si>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</si>
  <si>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</si>
  <si>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</si>
  <si>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</si>
  <si>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</si>
  <si>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</si>
  <si>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</si>
  <si>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</si>
  <si>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</si>
  <si>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</si>
  <si>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</si>
  <si>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</si>
  <si>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</si>
  <si>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</si>
  <si>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</si>
  <si>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</si>
  <si>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</si>
  <si>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</si>
  <si>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</si>
  <si>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</si>
  <si>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</si>
  <si>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</si>
  <si>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</si>
  <si>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</si>
  <si>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</si>
  <si>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</si>
  <si>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</si>
  <si>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</si>
  <si>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</si>
  <si>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</si>
  <si>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</si>
  <si>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</si>
  <si>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</si>
  <si>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</si>
  <si>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</si>
  <si>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</si>
  <si>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</si>
  <si>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</si>
  <si>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</si>
  <si>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</si>
  <si>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</si>
  <si>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</si>
  <si>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</si>
  <si>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</si>
  <si>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</si>
  <si>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</si>
  <si>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</si>
  <si>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</si>
  <si>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</si>
  <si>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</si>
  <si>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</si>
  <si>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</si>
  <si>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</si>
  <si>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</si>
  <si>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</si>
  <si>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</si>
  <si>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</si>
  <si>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</si>
  <si>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</si>
  <si>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</si>
  <si>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</si>
  <si>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</si>
  <si>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</si>
  <si>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</si>
  <si>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</si>
  <si>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</si>
  <si>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</si>
  <si>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</si>
  <si>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</si>
  <si>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</si>
  <si>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</si>
  <si>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</si>
  <si>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</si>
  <si>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</si>
  <si>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</si>
  <si>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</si>
  <si>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</si>
  <si>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</si>
  <si>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</si>
  <si>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</si>
  <si>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</si>
  <si>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</si>
  <si>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</si>
  <si>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</si>
  <si>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</si>
  <si>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</si>
  <si>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</si>
  <si>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</si>
  <si>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</si>
  <si>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</si>
  <si>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</si>
  <si>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</si>
  <si>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</si>
  <si>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</si>
  <si>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</si>
  <si>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</si>
  <si>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</si>
  <si>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</si>
  <si>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</si>
  <si>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</si>
  <si>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</si>
  <si>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</si>
  <si>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</si>
  <si>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</si>
  <si>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</si>
  <si>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</si>
  <si>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</si>
  <si>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</si>
  <si>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</si>
  <si>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</si>
  <si>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</si>
  <si>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</si>
  <si>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</si>
  <si>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</si>
  <si>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</si>
  <si>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</si>
  <si>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</si>
  <si>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</si>
  <si>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</si>
  <si>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</si>
  <si>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</si>
  <si>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</si>
  <si>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</si>
  <si>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</si>
  <si>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</si>
  <si>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</si>
  <si>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</si>
  <si>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</si>
  <si>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</si>
  <si>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</si>
  <si>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</si>
  <si>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</si>
  <si>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</si>
  <si>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</si>
  <si>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</si>
  <si>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</si>
  <si>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</si>
  <si>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</si>
  <si>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</si>
  <si>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</si>
  <si>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</si>
  <si>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</si>
  <si>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</si>
  <si>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</si>
  <si>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</si>
  <si>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</si>
  <si>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</si>
  <si>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</si>
  <si>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</si>
  <si>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</si>
  <si>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</si>
  <si>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</si>
  <si>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</si>
  <si>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</si>
  <si>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</si>
  <si>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</si>
  <si>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</si>
  <si>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</si>
  <si>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</si>
  <si>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</si>
  <si>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</si>
  <si>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</si>
  <si>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</si>
  <si>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</si>
  <si>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</si>
  <si>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</si>
  <si>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</si>
  <si>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</si>
  <si>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</si>
  <si>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</si>
  <si>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</si>
  <si>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</si>
  <si>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</si>
  <si>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</si>
  <si>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</si>
  <si>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</si>
  <si>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</si>
  <si>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</si>
  <si>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</si>
  <si>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</si>
  <si>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</si>
  <si>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</si>
  <si>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</si>
  <si>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</si>
  <si>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</si>
  <si>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</si>
  <si>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</si>
  <si>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</si>
  <si>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</si>
  <si>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</si>
  <si>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</si>
  <si>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</si>
  <si>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</si>
  <si>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</si>
  <si>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</si>
  <si>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</si>
  <si>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</si>
  <si>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</si>
  <si>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</si>
  <si>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</si>
  <si>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</si>
  <si>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</si>
  <si>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</si>
  <si>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</si>
  <si>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</si>
  <si>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</si>
  <si>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</si>
  <si>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</si>
  <si>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</si>
  <si>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</si>
  <si>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</si>
  <si>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</si>
  <si>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</si>
  <si>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</si>
  <si>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</si>
  <si>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</si>
  <si>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</si>
  <si>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</si>
  <si>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</si>
  <si>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</si>
  <si>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</si>
  <si>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</si>
  <si>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</si>
  <si>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</si>
  <si>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</si>
  <si>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</si>
  <si>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</si>
  <si>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</si>
  <si>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</si>
  <si>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</si>
  <si>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</si>
  <si>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</si>
  <si>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</si>
  <si>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</si>
  <si>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</si>
  <si>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</si>
  <si>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</si>
  <si>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</si>
  <si>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</si>
  <si>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</si>
  <si>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</si>
  <si>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</si>
  <si>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</si>
  <si>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</si>
  <si>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</si>
  <si>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</si>
  <si>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</si>
  <si>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</si>
  <si>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</si>
  <si>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</si>
  <si>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</si>
  <si>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</si>
  <si>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</si>
  <si>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</si>
  <si>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</si>
  <si>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</si>
  <si>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</si>
  <si>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</si>
  <si>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</si>
  <si>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</si>
  <si>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</si>
  <si>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</si>
  <si>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</si>
  <si>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</si>
  <si>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</si>
  <si>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</si>
  <si>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</si>
  <si>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</si>
  <si>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</si>
  <si>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</si>
  <si>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</si>
  <si>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</si>
  <si>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</si>
  <si>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</si>
  <si>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</si>
  <si>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</si>
  <si>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</si>
  <si>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</si>
  <si>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</si>
  <si>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</si>
  <si>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</si>
  <si>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</si>
  <si>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</si>
  <si>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</si>
  <si>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</si>
  <si>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</si>
  <si>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</si>
  <si>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</si>
  <si>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</si>
  <si>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</si>
  <si>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</si>
  <si>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</si>
  <si>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</si>
  <si>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</si>
  <si>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</si>
  <si>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</si>
  <si>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</si>
  <si>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</si>
  <si>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</si>
  <si>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</si>
  <si>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</si>
  <si>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</si>
  <si>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</si>
  <si>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</si>
  <si>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</si>
  <si>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</si>
  <si>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</si>
  <si>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</si>
  <si>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</si>
  <si>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</si>
  <si>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</si>
  <si>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</si>
  <si>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</si>
  <si>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</si>
  <si>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</si>
  <si>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</si>
  <si>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</si>
  <si>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</si>
  <si>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</si>
  <si>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</si>
  <si>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</si>
  <si>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</si>
  <si>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</si>
  <si>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</si>
  <si>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</si>
  <si>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</si>
  <si>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</si>
  <si>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</si>
  <si>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</si>
  <si>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</si>
  <si>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</si>
  <si>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</si>
  <si>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</si>
  <si>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</si>
  <si>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</si>
  <si>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</si>
  <si>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</si>
  <si>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</si>
  <si>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</si>
  <si>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</si>
  <si>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</si>
  <si>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</si>
  <si>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</si>
  <si>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</si>
  <si>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</si>
  <si>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</si>
  <si>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</si>
  <si>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</si>
  <si>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</si>
  <si>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</si>
  <si>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</si>
  <si>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</si>
  <si>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</si>
  <si>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</si>
  <si>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</si>
  <si>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</si>
  <si>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</si>
  <si>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</si>
  <si>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</si>
  <si>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</si>
  <si>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</si>
  <si>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</si>
  <si>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</si>
  <si>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</si>
  <si>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</si>
  <si>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</si>
  <si>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</si>
  <si>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</si>
  <si>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</si>
  <si>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</si>
  <si>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</si>
  <si>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</si>
  <si>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</si>
  <si>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</si>
  <si>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</si>
  <si>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</si>
  <si>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</si>
  <si>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</si>
  <si>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</si>
  <si>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</si>
  <si>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</si>
  <si>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</si>
  <si>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</si>
  <si>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</si>
  <si>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</si>
  <si>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</si>
  <si>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</si>
  <si>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</si>
  <si>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</si>
  <si>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</si>
  <si>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</si>
  <si>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</si>
  <si>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</si>
  <si>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</si>
  <si>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</si>
  <si>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</si>
  <si>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</si>
  <si>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</si>
  <si>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</si>
  <si>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</si>
  <si>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</si>
  <si>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</si>
  <si>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</si>
  <si>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</si>
  <si>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</si>
  <si>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</si>
  <si>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</si>
  <si>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</si>
  <si>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</si>
  <si>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</si>
  <si>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</si>
  <si>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</si>
  <si>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</si>
  <si>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</si>
  <si>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</si>
  <si>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</si>
  <si>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</si>
  <si>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</si>
  <si>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</si>
  <si>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</si>
  <si>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</si>
  <si>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</si>
  <si>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</si>
  <si>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</si>
  <si>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</si>
  <si>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</si>
  <si>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</si>
  <si>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</si>
  <si>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</si>
  <si>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</si>
  <si>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</si>
  <si>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</si>
  <si>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</si>
  <si>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</si>
  <si>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</si>
  <si>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</si>
  <si>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</si>
  <si>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</si>
  <si>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</si>
  <si>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</si>
  <si>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</si>
  <si>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</si>
  <si>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</si>
  <si>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</si>
  <si>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</si>
  <si>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</si>
  <si>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</si>
  <si>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</si>
  <si>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</si>
  <si>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</si>
  <si>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</si>
  <si>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</si>
  <si>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</si>
  <si>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</si>
  <si>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</si>
  <si>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</si>
  <si>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</si>
  <si>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</si>
  <si>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</si>
  <si>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</si>
  <si>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</si>
  <si>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</si>
  <si>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</si>
  <si>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</si>
  <si>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</si>
  <si>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</si>
  <si>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</si>
  <si>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</si>
  <si>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</si>
  <si>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</si>
  <si>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</si>
  <si>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</si>
  <si>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</si>
  <si>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</si>
  <si>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</si>
  <si>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</si>
  <si>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</si>
  <si>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</si>
  <si>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</si>
  <si>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</si>
  <si>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</si>
  <si>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</si>
  <si>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</si>
  <si>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</si>
  <si>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</si>
  <si>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</si>
  <si>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</si>
  <si>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</si>
  <si>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</si>
  <si>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</si>
  <si>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</si>
  <si>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</si>
  <si>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</si>
  <si>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</si>
  <si>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</si>
  <si>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</si>
  <si>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</si>
  <si>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</si>
  <si>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</si>
  <si>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</si>
  <si>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</si>
  <si>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</si>
  <si>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</si>
  <si>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</si>
  <si>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</si>
  <si>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</si>
  <si>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</si>
  <si>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</si>
  <si>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</si>
  <si>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</si>
  <si>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</si>
  <si>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</si>
  <si>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</si>
  <si>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</si>
  <si>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</si>
  <si>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</si>
  <si>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</si>
  <si>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</si>
  <si>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</si>
  <si>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</si>
  <si>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</si>
  <si>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</si>
  <si>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</si>
  <si>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</si>
  <si>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</si>
  <si>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</si>
  <si>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</si>
  <si>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</si>
  <si>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</si>
  <si>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</si>
  <si>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</si>
  <si>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</si>
  <si>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</si>
  <si>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</si>
  <si>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</si>
  <si>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</si>
  <si>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</si>
  <si>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</si>
  <si>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</si>
  <si>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</si>
  <si>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</si>
  <si>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</si>
  <si>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</si>
  <si>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</si>
  <si>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</si>
  <si>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</si>
  <si>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</si>
  <si>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</si>
  <si>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</si>
  <si>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</si>
  <si>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</si>
  <si>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</si>
  <si>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</si>
  <si>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</si>
  <si>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</si>
  <si>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</si>
  <si>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</si>
  <si>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</si>
  <si>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</si>
  <si>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</si>
  <si>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</si>
  <si>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</si>
  <si>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</si>
  <si>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</si>
  <si>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</si>
  <si>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</si>
  <si>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</si>
  <si>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</si>
  <si>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</si>
  <si>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</si>
  <si>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</si>
  <si>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</si>
  <si>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</si>
  <si>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</si>
  <si>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</si>
  <si>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</si>
  <si>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</si>
  <si>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</si>
  <si>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</si>
  <si>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</si>
  <si>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</si>
  <si>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</si>
  <si>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</si>
  <si>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</si>
  <si>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</si>
  <si>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</si>
  <si>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</si>
  <si>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</si>
  <si>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</si>
  <si>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</si>
  <si>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</si>
  <si>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</si>
  <si>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</si>
  <si>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</si>
  <si>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</si>
  <si>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</si>
  <si>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</si>
  <si>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</si>
  <si>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</si>
  <si>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</si>
  <si>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</si>
  <si>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</si>
  <si>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</si>
  <si>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</si>
  <si>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</si>
  <si>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</si>
  <si>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</si>
  <si>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</si>
  <si>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</si>
  <si>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</si>
  <si>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</si>
  <si>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</si>
  <si>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</si>
  <si>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</si>
  <si>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</si>
  <si>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</si>
  <si>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</si>
  <si>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</si>
  <si>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</si>
  <si>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</si>
  <si>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</si>
  <si>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</si>
  <si>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</si>
  <si>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</si>
  <si>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</si>
  <si>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</si>
  <si>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</si>
  <si>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</si>
  <si>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</si>
  <si>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</si>
  <si>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</si>
  <si>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</si>
  <si>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</si>
  <si>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</si>
  <si>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</si>
  <si>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</si>
  <si>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</si>
  <si>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</si>
  <si>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</si>
  <si>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</si>
  <si>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</si>
  <si>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</si>
  <si>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</si>
  <si>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</si>
  <si>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</si>
  <si>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</si>
  <si>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</si>
  <si>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</si>
  <si>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</si>
  <si>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</si>
  <si>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</si>
  <si>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</si>
  <si>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</si>
  <si>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</si>
  <si>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</si>
  <si>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</si>
  <si>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</si>
  <si>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</si>
  <si>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</si>
  <si>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</si>
  <si>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</si>
  <si>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</si>
  <si>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</si>
  <si>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</si>
  <si>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</si>
  <si>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</si>
  <si>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</si>
  <si>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</si>
  <si>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</si>
  <si>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</si>
  <si>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</si>
  <si>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</si>
  <si>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</si>
  <si>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</si>
  <si>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</si>
  <si>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</si>
  <si>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</si>
  <si>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</si>
  <si>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</si>
  <si>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</si>
  <si>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</si>
  <si>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</si>
  <si>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</si>
  <si>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</si>
  <si>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</si>
  <si>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</si>
  <si>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</si>
  <si>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</si>
  <si>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</si>
  <si>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</si>
  <si>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</si>
  <si>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</si>
  <si>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</si>
  <si>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</si>
  <si>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</si>
  <si>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</si>
  <si>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</si>
  <si>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</si>
  <si>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</si>
  <si>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</si>
  <si>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</si>
  <si>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</si>
  <si>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</si>
  <si>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</si>
  <si>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</si>
  <si>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</si>
  <si>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</si>
  <si>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</si>
  <si>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</si>
  <si>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</si>
  <si>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</si>
  <si>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</si>
  <si>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</si>
  <si>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</si>
  <si>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</si>
  <si>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</si>
  <si>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</si>
  <si>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</si>
  <si>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</si>
  <si>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</si>
  <si>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</si>
  <si>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</si>
  <si>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</si>
  <si>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</si>
  <si>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</si>
  <si>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</si>
  <si>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</si>
  <si>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</si>
  <si>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</si>
  <si>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</si>
  <si>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</si>
  <si>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</si>
  <si>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</si>
  <si>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</si>
  <si>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</si>
  <si>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</si>
  <si>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</si>
  <si>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</si>
  <si>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</si>
  <si>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</si>
  <si>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</si>
  <si>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</si>
  <si>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</si>
  <si>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</si>
  <si>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</si>
  <si>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</si>
  <si>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</si>
  <si>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</si>
  <si>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</si>
  <si>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</si>
  <si>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</si>
  <si>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</si>
  <si>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</si>
  <si>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</si>
  <si>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</si>
  <si>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</si>
  <si>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</si>
  <si>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</si>
  <si>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</si>
  <si>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</si>
  <si>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</si>
  <si>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</si>
  <si>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</si>
  <si>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</si>
  <si>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</si>
  <si>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</si>
  <si>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</si>
  <si>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</si>
  <si>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</si>
  <si>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</si>
  <si>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</si>
  <si>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</si>
  <si>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</si>
  <si>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</si>
  <si>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</si>
  <si>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</si>
  <si>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</si>
  <si>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</si>
  <si>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</si>
  <si>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</si>
  <si>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</si>
  <si>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</si>
  <si>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</si>
  <si>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</si>
  <si>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</si>
  <si>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</si>
  <si>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</si>
  <si>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</si>
  <si>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</si>
  <si>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</si>
  <si>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</si>
  <si>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</si>
  <si>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</si>
  <si>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</si>
  <si>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</si>
  <si>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</si>
  <si>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</si>
  <si>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</si>
  <si>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</si>
  <si>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</si>
  <si>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</si>
  <si>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</si>
  <si>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</si>
  <si>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</si>
  <si>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</si>
  <si>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</si>
  <si>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</si>
  <si>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</si>
  <si>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</si>
  <si>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</si>
  <si>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</si>
  <si>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</si>
  <si>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</si>
  <si>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</si>
  <si>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</si>
  <si>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</si>
  <si>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</si>
  <si>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</si>
  <si>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</si>
  <si>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</si>
  <si>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</si>
  <si>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</si>
  <si>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</si>
  <si>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</si>
  <si>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</si>
  <si>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</si>
  <si>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</si>
  <si>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</si>
  <si>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</si>
  <si>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</si>
  <si>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</si>
  <si>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</si>
  <si>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</si>
  <si>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</si>
  <si>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</si>
  <si>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</si>
  <si>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</si>
  <si>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</si>
  <si>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</si>
  <si>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</si>
  <si>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</si>
  <si>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</si>
  <si>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</si>
  <si>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</si>
  <si>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</si>
  <si>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</si>
  <si>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</si>
  <si>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</si>
  <si>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</si>
  <si>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</si>
  <si>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</si>
  <si>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</si>
  <si>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</si>
  <si>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</si>
  <si>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</si>
  <si>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</si>
  <si>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</si>
  <si>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</si>
  <si>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</si>
  <si>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</si>
  <si>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</si>
  <si>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</si>
  <si>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</si>
  <si>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</si>
  <si>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</si>
  <si>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</si>
  <si>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</si>
  <si>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</si>
  <si>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</si>
  <si>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</si>
  <si>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</si>
  <si>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</si>
  <si>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</si>
  <si>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</si>
  <si>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</si>
  <si>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</si>
  <si>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</si>
  <si>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</si>
  <si>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</si>
  <si>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</si>
  <si>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</si>
  <si>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</si>
  <si>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</si>
  <si>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</si>
  <si>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</si>
  <si>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</si>
  <si>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</si>
  <si>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</si>
  <si>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</si>
  <si>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</si>
  <si>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</si>
  <si>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</si>
  <si>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</si>
  <si>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</si>
  <si>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</si>
  <si>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</si>
  <si>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</si>
  <si>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</si>
  <si>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</si>
  <si>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</si>
  <si>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</si>
  <si>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</si>
  <si>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</si>
  <si>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</si>
  <si>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</si>
  <si>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</si>
  <si>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</si>
  <si>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</si>
  <si>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</si>
  <si>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</si>
  <si>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</si>
  <si>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</si>
  <si>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</si>
  <si>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</si>
  <si>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</si>
  <si>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</si>
  <si>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</si>
  <si>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</si>
  <si>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</si>
  <si>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</si>
  <si>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</si>
  <si>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</si>
  <si>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</si>
  <si>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</si>
  <si>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</si>
  <si>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</si>
  <si>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</si>
  <si>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</si>
  <si>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</si>
  <si>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</si>
  <si>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</si>
  <si>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</si>
  <si>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</si>
  <si>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</si>
  <si>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</si>
  <si>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</si>
  <si>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</si>
  <si>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</si>
  <si>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</si>
  <si>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</si>
  <si>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</si>
  <si>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</si>
  <si>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</si>
  <si>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</si>
  <si>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</si>
  <si>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</si>
  <si>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</si>
  <si>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</si>
  <si>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</si>
  <si>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</si>
  <si>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</si>
  <si>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</si>
  <si>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</si>
  <si>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</si>
  <si>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</si>
  <si>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</si>
  <si>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</si>
  <si>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</si>
  <si>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</si>
  <si>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</si>
  <si>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</si>
  <si>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</si>
  <si>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</si>
  <si>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</si>
  <si>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</si>
  <si>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</si>
  <si>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</si>
  <si>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</si>
  <si>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</si>
  <si>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</si>
  <si>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</si>
  <si>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</si>
  <si>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</si>
  <si>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</si>
  <si>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</si>
  <si>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</si>
  <si>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</si>
  <si>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</si>
  <si>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</si>
  <si>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</si>
  <si>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</si>
  <si>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</si>
  <si>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</si>
  <si>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</si>
  <si>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</si>
  <si>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</si>
  <si>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</si>
  <si>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</si>
  <si>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</si>
  <si>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</si>
  <si>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</si>
  <si>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</si>
  <si>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</si>
  <si>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</si>
  <si>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</si>
  <si>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</si>
  <si>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</si>
  <si>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</si>
  <si>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</si>
  <si>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</si>
  <si>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</si>
  <si>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</si>
  <si>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</si>
  <si>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</si>
  <si>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</si>
  <si>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</si>
  <si>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</si>
  <si>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</si>
  <si>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</si>
  <si>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</si>
  <si>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</si>
  <si>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</si>
  <si>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</si>
  <si>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</si>
  <si>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</si>
  <si>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</si>
  <si>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</si>
  <si>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</si>
  <si>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</si>
  <si>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</si>
  <si>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</si>
  <si>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</si>
  <si>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</si>
  <si>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</si>
  <si>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</si>
  <si>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</si>
  <si>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</si>
  <si>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</si>
  <si>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</si>
  <si>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</si>
  <si>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</si>
  <si>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</si>
  <si>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</si>
  <si>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</si>
  <si>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</si>
  <si>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</si>
  <si>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</si>
  <si>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</si>
  <si>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</si>
  <si>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</si>
  <si>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</si>
  <si>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</si>
  <si>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</si>
  <si>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</si>
  <si>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</si>
  <si>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</si>
  <si>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</si>
  <si>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</si>
  <si>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</si>
  <si>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</si>
  <si>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</si>
  <si>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</si>
  <si>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</si>
  <si>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</si>
  <si>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</si>
  <si>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</si>
  <si>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</si>
  <si>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</si>
  <si>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</si>
  <si>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</si>
  <si>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</si>
  <si>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</si>
  <si>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</si>
  <si>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</si>
  <si>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</si>
  <si>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</si>
  <si>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</si>
  <si>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</si>
  <si>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</si>
  <si>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</si>
  <si>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</si>
  <si>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</si>
  <si>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</si>
  <si>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</si>
  <si>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</si>
  <si>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</si>
  <si>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</si>
  <si>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</si>
  <si>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</si>
  <si>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</si>
  <si>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</si>
  <si>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</si>
  <si>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</si>
  <si>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</si>
  <si>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</si>
  <si>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</si>
  <si>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</si>
  <si>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</si>
  <si>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</si>
  <si>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</si>
  <si>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</si>
  <si>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</si>
  <si>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</si>
  <si>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</si>
  <si>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</si>
  <si>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</si>
  <si>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</si>
  <si>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</si>
  <si>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</si>
  <si>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</si>
  <si>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</si>
  <si>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</si>
  <si>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</si>
  <si>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</si>
  <si>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</si>
  <si>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</si>
  <si>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</si>
  <si>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</si>
  <si>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</si>
  <si>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</si>
  <si>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</si>
  <si>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</si>
  <si>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</si>
  <si>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</si>
  <si>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</si>
  <si>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</si>
  <si>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</si>
  <si>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</si>
  <si>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</si>
  <si>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</si>
  <si>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</si>
  <si>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</si>
  <si>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</si>
  <si>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</si>
  <si>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</si>
  <si>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</si>
  <si>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</si>
  <si>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</si>
  <si>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</si>
  <si>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</si>
  <si>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</si>
  <si>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</si>
  <si>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</si>
  <si>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</si>
  <si>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</si>
  <si>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</si>
  <si>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</si>
  <si>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</si>
  <si>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</si>
  <si>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</si>
  <si>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</si>
  <si>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</si>
  <si>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</si>
  <si>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</si>
  <si>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</si>
  <si>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</si>
  <si>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</si>
  <si>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</si>
  <si>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</si>
  <si>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</si>
  <si>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</si>
  <si>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</si>
  <si>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</si>
  <si>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</si>
  <si>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</si>
  <si>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</si>
  <si>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</si>
  <si>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</si>
  <si>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</si>
  <si>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</si>
  <si>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</si>
  <si>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</si>
  <si>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</si>
  <si>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</si>
  <si>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</si>
  <si>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</si>
  <si>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</si>
  <si>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</si>
  <si>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</si>
  <si>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</si>
  <si>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</si>
  <si>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</si>
  <si>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</si>
  <si>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</si>
  <si>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</si>
  <si>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</si>
  <si>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</si>
  <si>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</si>
  <si>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</si>
  <si>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</si>
  <si>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</si>
  <si>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</si>
  <si>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</si>
  <si>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</si>
  <si>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</si>
  <si>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</si>
  <si>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</si>
  <si>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</si>
  <si>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</si>
  <si>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</si>
  <si>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</si>
  <si>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</si>
  <si>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</si>
  <si>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</si>
  <si>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</si>
  <si>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</si>
  <si>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</si>
  <si>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</si>
  <si>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</si>
  <si>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</si>
  <si>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</si>
  <si>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</si>
  <si>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</si>
  <si>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</si>
  <si>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</si>
  <si>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</si>
  <si>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</si>
  <si>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</si>
  <si>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</si>
  <si>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</si>
  <si>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</si>
  <si>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</si>
  <si>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</si>
  <si>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</si>
  <si>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</si>
  <si>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</si>
  <si>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</si>
  <si>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</si>
  <si>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</si>
  <si>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</si>
  <si>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</si>
  <si>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</si>
  <si>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</si>
  <si>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</si>
  <si>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</si>
  <si>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</si>
  <si>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</si>
  <si>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</si>
  <si>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</si>
  <si>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</si>
  <si>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</si>
  <si>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</si>
  <si>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</si>
  <si>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</si>
  <si>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</si>
  <si>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</si>
  <si>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</si>
  <si>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</si>
  <si>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</si>
  <si>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</si>
  <si>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</si>
  <si>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</si>
  <si>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</si>
  <si>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</si>
  <si>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</si>
  <si>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</si>
  <si>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</si>
  <si>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</si>
  <si>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</si>
  <si>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</si>
  <si>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</si>
  <si>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</si>
  <si>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</si>
  <si>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</si>
  <si>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</si>
  <si>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</si>
  <si>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</si>
  <si>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</si>
  <si>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</si>
  <si>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</si>
  <si>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</si>
  <si>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</si>
  <si>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</si>
  <si>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</si>
  <si>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</si>
  <si>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</si>
  <si>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</si>
  <si>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</si>
  <si>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</si>
  <si>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</si>
  <si>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</si>
  <si>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</si>
  <si>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</si>
  <si>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</si>
  <si>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</si>
  <si>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</si>
  <si>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</si>
  <si>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</si>
  <si>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</si>
  <si>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</si>
  <si>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</si>
  <si>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</si>
  <si>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</si>
  <si>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</si>
  <si>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</si>
  <si>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</si>
  <si>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</si>
  <si>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</si>
  <si>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</si>
  <si>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</si>
  <si>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</si>
  <si>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</si>
  <si>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</si>
  <si>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</si>
  <si>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</si>
  <si>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</si>
  <si>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</si>
  <si>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</si>
  <si>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</si>
  <si>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</si>
  <si>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</si>
  <si>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</si>
  <si>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</si>
  <si>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</si>
  <si>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</si>
  <si>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</si>
  <si>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</si>
  <si>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</si>
  <si>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</si>
  <si>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</si>
  <si>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</si>
  <si>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</si>
  <si>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</si>
  <si>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</si>
  <si>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</si>
  <si>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</si>
  <si>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</si>
  <si>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</si>
  <si>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</si>
  <si>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</si>
  <si>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</si>
  <si>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</si>
  <si>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</si>
  <si>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</si>
  <si>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</si>
  <si>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</si>
  <si>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</si>
  <si>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</si>
  <si>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</si>
  <si>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</si>
  <si>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</si>
  <si>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</si>
  <si>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</si>
  <si>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</si>
  <si>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</si>
  <si>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</si>
  <si>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</si>
  <si>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</si>
  <si>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</si>
  <si>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</si>
  <si>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</si>
  <si>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</si>
  <si>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</si>
  <si>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</si>
  <si>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</si>
  <si>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</si>
  <si>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</si>
  <si>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</si>
  <si>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</si>
  <si>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</si>
  <si>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</si>
  <si>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</si>
  <si>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</si>
  <si>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</si>
  <si>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</si>
  <si>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</si>
  <si>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</si>
  <si>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</si>
  <si>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</si>
  <si>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</si>
  <si>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</si>
  <si>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</si>
  <si>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</si>
  <si>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</si>
  <si>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</si>
  <si>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</si>
  <si>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</si>
  <si>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</si>
  <si>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</si>
  <si>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</si>
  <si>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</si>
  <si>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</si>
  <si>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</si>
  <si>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</si>
  <si>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</si>
  <si>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</si>
  <si>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</si>
  <si>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</si>
  <si>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</si>
  <si>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</si>
  <si>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</si>
  <si>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</si>
  <si>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</si>
  <si>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</si>
  <si>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</si>
  <si>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</si>
  <si>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</si>
  <si>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</si>
  <si>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</si>
  <si>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</si>
  <si>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</si>
  <si>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</si>
  <si>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</si>
  <si>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</si>
  <si>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</si>
  <si>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</si>
  <si>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</si>
  <si>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</si>
  <si>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</si>
  <si>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</si>
  <si>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</si>
  <si>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</si>
  <si>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</si>
  <si>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</si>
  <si>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</si>
  <si>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</si>
  <si>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</si>
  <si>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</si>
  <si>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</si>
  <si>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</si>
  <si>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</si>
  <si>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</si>
  <si>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</si>
  <si>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</si>
  <si>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</si>
  <si>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</si>
  <si>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</si>
  <si>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</si>
  <si>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</si>
  <si>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</si>
  <si>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</si>
  <si>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</si>
  <si>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</si>
  <si>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</si>
  <si>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</si>
  <si>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</si>
  <si>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</si>
  <si>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</si>
  <si>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</si>
  <si>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</si>
  <si>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</si>
  <si>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</si>
  <si>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</si>
  <si>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</si>
  <si>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</si>
  <si>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</si>
  <si>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</si>
  <si>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</si>
  <si>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</si>
  <si>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</si>
  <si>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</si>
  <si>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</si>
  <si>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</si>
  <si>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</si>
  <si>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</si>
  <si>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</si>
  <si>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</si>
  <si>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</si>
  <si>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</si>
  <si>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</si>
  <si>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</si>
  <si>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</si>
  <si>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</si>
  <si>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</si>
  <si>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</si>
  <si>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</si>
  <si>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</si>
  <si>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</si>
  <si>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</si>
  <si>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</si>
  <si>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</si>
  <si>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</si>
  <si>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</si>
  <si>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</si>
  <si>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</si>
  <si>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</si>
  <si>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</si>
  <si>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</si>
  <si>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</si>
  <si>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</si>
  <si>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</si>
  <si>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</si>
  <si>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</si>
  <si>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</si>
  <si>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</si>
  <si>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</si>
  <si>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</si>
  <si>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</si>
  <si>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</si>
  <si>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</si>
  <si>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</si>
  <si>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</si>
  <si>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</si>
  <si>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</si>
  <si>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</si>
  <si>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</si>
  <si>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</si>
  <si>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</si>
  <si>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</si>
  <si>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</si>
  <si>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</si>
  <si>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</si>
  <si>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</si>
  <si>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</si>
  <si>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</si>
  <si>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</si>
  <si>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</si>
  <si>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</si>
  <si>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</si>
  <si>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</si>
  <si>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</si>
  <si>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</si>
  <si>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</si>
  <si>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</si>
  <si>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</si>
  <si>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</si>
  <si>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</si>
  <si>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</si>
  <si>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</si>
  <si>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</si>
  <si>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</si>
  <si>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</si>
  <si>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</si>
  <si>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</si>
  <si>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</si>
  <si>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</si>
  <si>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</si>
  <si>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</si>
  <si>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</si>
  <si>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</si>
  <si>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</si>
  <si>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</si>
  <si>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</si>
  <si>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</si>
  <si>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</si>
  <si>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</si>
  <si>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</si>
  <si>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</si>
  <si>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</si>
  <si>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</si>
  <si>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</si>
  <si>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</si>
  <si>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</si>
  <si>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</si>
  <si>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</si>
  <si>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</si>
  <si>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</si>
  <si>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</si>
  <si>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</si>
  <si>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</si>
  <si>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</si>
  <si>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</si>
  <si>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</si>
  <si>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</si>
  <si>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</si>
  <si>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</si>
  <si>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</si>
  <si>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</si>
  <si>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</si>
  <si>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</si>
  <si>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</si>
  <si>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</si>
  <si>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</si>
  <si>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</si>
  <si>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</si>
  <si>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</si>
  <si>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</si>
  <si>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</si>
  <si>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</si>
  <si>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</si>
  <si>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</si>
  <si>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</si>
  <si>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</si>
  <si>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</si>
  <si>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</si>
  <si>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</si>
  <si>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</si>
  <si>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</si>
  <si>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</si>
  <si>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</si>
  <si>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</si>
  <si>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</si>
  <si>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</si>
  <si>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</si>
  <si>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</si>
  <si>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</si>
  <si>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</si>
  <si>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</si>
  <si>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</si>
  <si>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</si>
  <si>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</si>
  <si>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</si>
  <si>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</si>
  <si>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</si>
  <si>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</si>
  <si>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</si>
  <si>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</si>
  <si>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</si>
  <si>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</si>
  <si>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</si>
  <si>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</si>
  <si>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</si>
  <si>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</si>
  <si>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</si>
  <si>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</si>
  <si>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</si>
  <si>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</si>
  <si>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</si>
  <si>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</si>
  <si>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</si>
  <si>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</si>
  <si>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</si>
  <si>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</si>
  <si>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</si>
  <si>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</si>
  <si>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</si>
  <si>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</si>
  <si>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</si>
  <si>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</si>
  <si>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</si>
  <si>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</si>
  <si>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</si>
  <si>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</si>
  <si>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</si>
  <si>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</si>
  <si>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</si>
  <si>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</si>
  <si>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</si>
  <si>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</si>
  <si>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</si>
  <si>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</si>
  <si>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</si>
  <si>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</si>
  <si>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</si>
  <si>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</si>
  <si>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</si>
  <si>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</si>
  <si>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</si>
  <si>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</si>
  <si>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</si>
  <si>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</si>
  <si>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</si>
  <si>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</si>
  <si>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</si>
  <si>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</si>
  <si>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</si>
  <si>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</si>
  <si>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</si>
  <si>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</si>
  <si>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</si>
  <si>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</si>
  <si>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</si>
  <si>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</si>
  <si>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</si>
  <si>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</si>
  <si>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</si>
  <si>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</si>
  <si>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</si>
  <si>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</si>
  <si>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</si>
  <si>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</si>
  <si>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</si>
  <si>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</si>
  <si>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</si>
  <si>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</si>
  <si>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</si>
  <si>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</si>
  <si>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</si>
  <si>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</si>
  <si>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</si>
  <si>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</si>
  <si>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</si>
  <si>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</si>
  <si>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</si>
  <si>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</si>
  <si>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</si>
  <si>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</si>
  <si>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</si>
  <si>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</si>
  <si>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</si>
  <si>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</si>
  <si>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</si>
  <si>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</si>
  <si>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</si>
  <si>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</si>
  <si>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</si>
  <si>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</si>
  <si>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</si>
  <si>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</si>
  <si>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</si>
  <si>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</si>
  <si>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</si>
  <si>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</si>
  <si>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</si>
  <si>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</si>
  <si>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</si>
  <si>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</si>
  <si>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</si>
  <si>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</si>
  <si>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</si>
  <si>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</si>
  <si>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</si>
  <si>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</si>
  <si>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</si>
  <si>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</si>
  <si>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</si>
  <si>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</si>
  <si>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</si>
  <si>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</si>
  <si>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</si>
  <si>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</si>
  <si>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</si>
  <si>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</si>
  <si>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</si>
  <si>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</si>
  <si>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</si>
  <si>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</si>
  <si>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</si>
  <si>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</si>
  <si>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</si>
  <si>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</si>
  <si>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</si>
  <si>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</si>
  <si>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</si>
  <si>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</si>
  <si>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</si>
  <si>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</si>
  <si>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</si>
  <si>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</si>
  <si>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</si>
  <si>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</si>
  <si>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</si>
  <si>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</si>
  <si>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</si>
  <si>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</si>
  <si>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</si>
  <si>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</si>
  <si>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</si>
  <si>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</si>
  <si>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</si>
  <si>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</si>
  <si>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</si>
  <si>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</si>
  <si>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</si>
  <si>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</si>
  <si>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</si>
  <si>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</si>
  <si>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</si>
  <si>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</si>
  <si>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</si>
  <si>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</si>
  <si>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</si>
  <si>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</si>
  <si>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</si>
  <si>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</si>
  <si>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</si>
  <si>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</si>
  <si>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</si>
  <si>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</si>
  <si>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</si>
  <si>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</si>
  <si>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</si>
  <si>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</si>
  <si>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</si>
  <si>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</si>
  <si>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</si>
  <si>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</si>
  <si>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</si>
  <si>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</si>
  <si>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</si>
  <si>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</si>
  <si>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</si>
  <si>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</si>
  <si>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</si>
  <si>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</si>
  <si>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</si>
  <si>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</si>
  <si>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</si>
  <si>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</si>
  <si>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</si>
  <si>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</si>
  <si>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</si>
  <si>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</si>
  <si>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</si>
  <si>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</si>
  <si>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</si>
  <si>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</si>
  <si>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</si>
  <si>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</si>
  <si>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</si>
  <si>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</si>
  <si>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</si>
  <si>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</si>
  <si>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</si>
  <si>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</si>
  <si>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</si>
  <si>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</si>
  <si>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</si>
  <si>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</si>
  <si>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</si>
  <si>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</si>
  <si>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</si>
  <si>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</si>
  <si>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</si>
  <si>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</si>
  <si>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</si>
  <si>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</si>
  <si>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</si>
  <si>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</si>
  <si>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</si>
  <si>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</si>
  <si>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</si>
  <si>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</si>
  <si>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</si>
  <si>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</si>
  <si>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</si>
  <si>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</si>
  <si>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</si>
  <si>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</si>
  <si>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</si>
  <si>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</si>
  <si>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</si>
  <si>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</si>
  <si>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</si>
  <si>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</si>
  <si>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</si>
  <si>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</si>
  <si>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</si>
  <si>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</si>
  <si>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</si>
  <si>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</si>
  <si>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</si>
  <si>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</si>
  <si>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</si>
  <si>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</si>
  <si>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</si>
  <si>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</si>
  <si>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</si>
  <si>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</si>
  <si>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</si>
  <si>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</si>
  <si>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</si>
  <si>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</si>
  <si>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</si>
  <si>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</si>
  <si>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</si>
  <si>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</si>
  <si>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</si>
  <si>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</si>
  <si>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</si>
  <si>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</si>
  <si>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</si>
  <si>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</si>
  <si>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</si>
  <si>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</si>
  <si>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</si>
  <si>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</si>
  <si>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</si>
  <si>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</si>
  <si>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</si>
  <si>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</si>
  <si>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</si>
  <si>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</si>
  <si>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</si>
  <si>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</si>
  <si>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</si>
  <si>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</si>
  <si>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</si>
  <si>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</si>
  <si>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</si>
  <si>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</si>
  <si>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</si>
  <si>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</si>
  <si>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</si>
  <si>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</si>
  <si>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</si>
  <si>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</si>
  <si>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</si>
  <si>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</si>
  <si>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</si>
  <si>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</si>
  <si>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</si>
  <si>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</si>
  <si>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</si>
  <si>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</si>
  <si>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</si>
  <si>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</si>
  <si>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</si>
  <si>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</si>
  <si>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</si>
  <si>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</si>
  <si>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</si>
  <si>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</si>
  <si>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</si>
  <si>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</si>
  <si>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</si>
  <si>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</si>
  <si>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</si>
  <si>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</si>
  <si>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</si>
  <si>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</si>
  <si>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</si>
  <si>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</si>
  <si>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</si>
  <si>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</si>
  <si>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</si>
  <si>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</si>
  <si>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</si>
  <si>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</si>
  <si>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</si>
  <si>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</si>
  <si>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</si>
  <si>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</si>
  <si>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</si>
  <si>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</si>
  <si>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</si>
  <si>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</si>
  <si>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</si>
  <si>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</si>
  <si>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</si>
  <si>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</si>
  <si>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</si>
  <si>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</si>
  <si>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</si>
  <si>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</si>
  <si>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</si>
  <si>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</si>
  <si>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</si>
  <si>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</si>
  <si>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</si>
  <si>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</si>
  <si>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</si>
  <si>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</si>
  <si>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</si>
  <si>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</si>
  <si>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</si>
  <si>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</si>
  <si>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</si>
  <si>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</si>
  <si>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</si>
  <si>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</si>
  <si>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</si>
  <si>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</si>
  <si>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</si>
  <si>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</si>
  <si>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</si>
  <si>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</si>
  <si>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</si>
  <si>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</si>
  <si>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</si>
  <si>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</si>
  <si>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</si>
  <si>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</si>
  <si>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</si>
  <si>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</si>
  <si>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</si>
  <si>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</si>
  <si>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</si>
  <si>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</si>
  <si>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</si>
  <si>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</si>
  <si>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</si>
  <si>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</si>
  <si>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</si>
  <si>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</si>
  <si>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</si>
  <si>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</si>
  <si>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</si>
  <si>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</si>
  <si>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</si>
  <si>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</si>
  <si>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</si>
  <si>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</si>
  <si>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</si>
  <si>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</si>
  <si>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</si>
  <si>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</si>
  <si>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</si>
  <si>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</si>
  <si>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</si>
  <si>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</si>
  <si>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</si>
  <si>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</si>
  <si>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</si>
  <si>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</si>
  <si>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</si>
  <si>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</si>
  <si>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</si>
  <si>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</si>
  <si>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</si>
  <si>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</si>
  <si>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</si>
  <si>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</si>
  <si>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</si>
  <si>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</si>
  <si>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</si>
  <si>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</si>
  <si>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</si>
  <si>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</si>
  <si>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</si>
  <si>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</si>
  <si>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</si>
  <si>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</si>
  <si>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</si>
  <si>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</si>
  <si>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</si>
  <si>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</si>
  <si>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</si>
  <si>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</si>
  <si>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</si>
  <si>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</si>
  <si>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</si>
  <si>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</si>
  <si>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</si>
  <si>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</si>
  <si>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</si>
  <si>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</si>
  <si>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</si>
  <si>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</si>
  <si>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</si>
  <si>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</si>
  <si>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</si>
  <si>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</si>
  <si>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</si>
  <si>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</si>
  <si>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</si>
  <si>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</si>
  <si>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</si>
  <si>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</si>
  <si>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</si>
  <si>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</si>
  <si>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</si>
  <si>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</si>
  <si>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</si>
  <si>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</si>
  <si>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</si>
  <si>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</si>
  <si>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</si>
  <si>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</si>
  <si>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</si>
  <si>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</si>
  <si>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</si>
  <si>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</si>
  <si>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</si>
  <si>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</si>
  <si>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</si>
  <si>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</si>
  <si>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</si>
  <si>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</si>
  <si>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</si>
  <si>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</si>
  <si>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</si>
  <si>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</si>
  <si>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</si>
  <si>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</si>
  <si>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</si>
  <si>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</si>
  <si>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</si>
  <si>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</si>
  <si>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</si>
  <si>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</si>
  <si>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</si>
  <si>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</si>
  <si>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</si>
  <si>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</si>
  <si>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</si>
  <si>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</si>
  <si>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</si>
  <si>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</si>
  <si>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</si>
  <si>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</si>
  <si>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</si>
  <si>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</si>
  <si>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</si>
  <si>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</si>
  <si>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</si>
  <si>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</si>
  <si>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</si>
  <si>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</si>
  <si>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</si>
  <si>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</si>
  <si>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</si>
  <si>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</si>
  <si>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</si>
  <si>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</si>
  <si>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</si>
  <si>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</si>
  <si>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</si>
  <si>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</si>
  <si>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</si>
  <si>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</si>
  <si>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</si>
  <si>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</si>
  <si>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</si>
  <si>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</si>
  <si>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</si>
  <si>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</si>
  <si>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</si>
  <si>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</si>
  <si>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</si>
  <si>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</si>
  <si>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</si>
  <si>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</si>
  <si>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</si>
  <si>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</si>
  <si>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</si>
  <si>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</si>
  <si>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</si>
  <si>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</si>
  <si>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</si>
  <si>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</si>
  <si>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</si>
  <si>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</si>
  <si>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</si>
  <si>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</si>
  <si>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</si>
  <si>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</si>
  <si>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</si>
  <si>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</si>
  <si>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</si>
  <si>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</si>
  <si>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</si>
  <si>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</si>
  <si>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</si>
  <si>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</si>
  <si>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</si>
  <si>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</si>
  <si>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</si>
  <si>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</si>
  <si>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</si>
  <si>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</si>
  <si>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</si>
  <si>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</si>
  <si>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</si>
  <si>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</si>
  <si>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</si>
  <si>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</si>
  <si>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</si>
  <si>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</si>
  <si>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</si>
  <si>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</si>
  <si>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</si>
  <si>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</si>
  <si>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</si>
  <si>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</si>
  <si>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</si>
  <si>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</si>
  <si>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</si>
  <si>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</si>
  <si>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</si>
  <si>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</si>
  <si>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</si>
  <si>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</si>
  <si>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</si>
  <si>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</si>
  <si>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</si>
  <si>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</si>
  <si>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</si>
  <si>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</si>
  <si>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</si>
  <si>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</si>
  <si>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</si>
  <si>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</si>
  <si>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</si>
  <si>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</si>
  <si>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</si>
  <si>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</si>
  <si>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</si>
  <si>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</si>
  <si>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</si>
  <si>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</si>
  <si>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</si>
  <si>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</si>
  <si>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</si>
  <si>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</si>
  <si>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</si>
  <si>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</si>
  <si>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</si>
  <si>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</si>
  <si>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</si>
  <si>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</si>
  <si>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</si>
  <si>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</si>
  <si>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</si>
  <si>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</si>
  <si>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</si>
  <si>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</si>
  <si>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</si>
  <si>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</si>
  <si>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</si>
  <si>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</si>
  <si>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</si>
  <si>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</si>
  <si>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</si>
  <si>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</si>
  <si>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</si>
  <si>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</si>
  <si>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</si>
  <si>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</si>
  <si>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</si>
  <si>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</si>
  <si>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</si>
  <si>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</si>
  <si>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</si>
  <si>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</si>
  <si>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</si>
  <si>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</si>
  <si>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</si>
  <si>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</si>
  <si>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</si>
  <si>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</si>
  <si>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</si>
  <si>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</si>
  <si>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</si>
  <si>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</si>
  <si>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</si>
  <si>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</si>
  <si>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</si>
  <si>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</si>
  <si>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</si>
  <si>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</si>
  <si>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</si>
  <si>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</si>
  <si>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</si>
  <si>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</si>
  <si>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</si>
  <si>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</si>
  <si>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</si>
  <si>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</si>
  <si>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</si>
  <si>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</si>
  <si>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</si>
  <si>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</si>
  <si>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</si>
  <si>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</si>
  <si>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</si>
  <si>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</si>
  <si>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</si>
  <si>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</si>
  <si>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</si>
  <si>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</si>
  <si>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</si>
  <si>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</si>
  <si>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</si>
  <si>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</si>
  <si>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</si>
  <si>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</si>
  <si>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</si>
  <si>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</si>
  <si>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</si>
  <si>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</si>
  <si>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</si>
  <si>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</si>
  <si>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</si>
  <si>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</si>
  <si>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</si>
  <si>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</si>
  <si>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</si>
  <si>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</si>
  <si>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</si>
  <si>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</si>
  <si>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</si>
  <si>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</si>
  <si>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</si>
  <si>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</si>
  <si>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</si>
  <si>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</si>
  <si>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</si>
  <si>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</si>
  <si>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</si>
  <si>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</si>
  <si>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</si>
  <si>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</si>
  <si>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</si>
  <si>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</si>
  <si>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</si>
  <si>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</si>
  <si>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</si>
  <si>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</si>
  <si>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</si>
  <si>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</si>
  <si>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</si>
  <si>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</si>
  <si>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</si>
  <si>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</si>
  <si>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</si>
  <si>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</si>
  <si>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</si>
  <si>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</si>
  <si>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</si>
  <si>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</si>
  <si>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</si>
  <si>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</si>
  <si>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</si>
  <si>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</si>
  <si>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</si>
  <si>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</si>
  <si>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</si>
  <si>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</si>
  <si>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</si>
  <si>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</si>
  <si>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</si>
  <si>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</si>
  <si>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</si>
  <si>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</si>
  <si>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</si>
  <si>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</si>
  <si>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</si>
  <si>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</si>
  <si>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</si>
  <si>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</si>
  <si>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</si>
  <si>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</si>
  <si>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</si>
  <si>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</si>
  <si>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</si>
  <si>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</si>
  <si>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</si>
  <si>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</si>
  <si>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</si>
  <si>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</si>
  <si>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</si>
  <si>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</si>
  <si>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</si>
  <si>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</si>
  <si>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</si>
  <si>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</si>
  <si>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</si>
  <si>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</si>
  <si>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</si>
  <si>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</si>
  <si>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</si>
  <si>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</si>
  <si>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</si>
  <si>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</si>
  <si>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</si>
  <si>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</si>
  <si>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</si>
  <si>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</si>
  <si>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</si>
  <si>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</si>
  <si>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</si>
  <si>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</si>
  <si>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</si>
  <si>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</si>
  <si>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</si>
  <si>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</si>
  <si>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</si>
  <si>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</si>
  <si>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</si>
  <si>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</si>
  <si>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</si>
  <si>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</si>
  <si>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</si>
  <si>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</si>
  <si>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</si>
  <si>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</si>
  <si>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</si>
  <si>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</si>
  <si>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</si>
  <si>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</si>
  <si>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</si>
  <si>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</si>
  <si>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</si>
  <si>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</si>
  <si>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</si>
  <si>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</si>
  <si>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</si>
  <si>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</si>
  <si>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</si>
  <si>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</si>
  <si>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</si>
  <si>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</si>
  <si>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</si>
  <si>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</si>
  <si>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</si>
  <si>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</si>
  <si>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</si>
  <si>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</si>
  <si>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</si>
  <si>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</si>
  <si>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</si>
  <si>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</si>
  <si>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</si>
  <si>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</si>
  <si>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</si>
  <si>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</si>
  <si>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</si>
  <si>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</si>
  <si>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</si>
  <si>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</si>
  <si>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</si>
  <si>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</si>
  <si>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</si>
  <si>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</si>
  <si>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</si>
  <si>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</si>
  <si>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</si>
  <si>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</si>
  <si>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</si>
  <si>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</si>
  <si>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</si>
  <si>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</si>
  <si>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</si>
  <si>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</si>
  <si>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</si>
  <si>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</si>
  <si>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</si>
  <si>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</si>
  <si>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</si>
  <si>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</si>
  <si>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</si>
  <si>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</si>
  <si>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</si>
  <si>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</si>
  <si>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</si>
  <si>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</si>
  <si>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</si>
  <si>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</si>
  <si>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</si>
  <si>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</si>
  <si>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</si>
  <si>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</si>
  <si>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</si>
  <si>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</si>
  <si>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</si>
  <si>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</si>
  <si>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</si>
  <si>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</si>
  <si>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</si>
  <si>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</si>
  <si>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</si>
  <si>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</si>
  <si>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</si>
  <si>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</si>
  <si>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</si>
  <si>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</si>
  <si>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</si>
  <si>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</si>
  <si>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</si>
  <si>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</si>
  <si>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</si>
  <si>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</si>
  <si>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</si>
  <si>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</si>
  <si>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</si>
  <si>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</si>
  <si>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</si>
  <si>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</si>
  <si>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</si>
  <si>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</si>
  <si>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</si>
  <si>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</si>
  <si>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</si>
  <si>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</si>
  <si>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</si>
  <si>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</si>
  <si>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</si>
  <si>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</si>
  <si>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</si>
  <si>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</si>
  <si>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</si>
  <si>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</si>
  <si>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</si>
  <si>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</si>
  <si>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</si>
  <si>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</si>
  <si>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</si>
  <si>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</si>
  <si>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</si>
  <si>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</si>
  <si>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</si>
  <si>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</si>
  <si>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</si>
  <si>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</si>
  <si>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</si>
  <si>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</si>
  <si>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</si>
  <si>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</si>
  <si>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</si>
  <si>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</si>
  <si>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</si>
  <si>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</si>
  <si>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</si>
  <si>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</si>
  <si>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</si>
  <si>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</si>
  <si>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</si>
  <si>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</si>
  <si>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</si>
  <si>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</si>
  <si>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</si>
  <si>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</si>
  <si>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</si>
  <si>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</si>
  <si>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</si>
  <si>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</si>
  <si>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</si>
  <si>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</si>
  <si>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</si>
  <si>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</si>
  <si>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</si>
  <si>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</si>
  <si>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</si>
  <si>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</si>
  <si>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</si>
  <si>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</si>
  <si>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</si>
  <si>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</si>
  <si>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</si>
  <si>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</si>
  <si>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</si>
  <si>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</si>
  <si>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</si>
  <si>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</si>
  <si>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</si>
  <si>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</si>
  <si>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</si>
  <si>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</si>
  <si>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</si>
  <si>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</si>
  <si>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</si>
  <si>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</si>
  <si>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</si>
  <si>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</si>
  <si>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</si>
  <si>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</si>
  <si>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</si>
  <si>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</si>
  <si>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</si>
  <si>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</si>
  <si>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</si>
  <si>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</si>
  <si>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</si>
  <si>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</si>
  <si>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</si>
  <si>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</si>
  <si>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</si>
  <si>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</si>
  <si>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</si>
  <si>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</si>
  <si>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</si>
  <si>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</si>
  <si>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</si>
  <si>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</si>
  <si>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</si>
  <si>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</si>
  <si>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</si>
  <si>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</si>
  <si>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</si>
  <si>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</si>
  <si>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</si>
  <si>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</si>
  <si>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</si>
  <si>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</si>
  <si>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</si>
  <si>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</si>
  <si>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</si>
  <si>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</si>
  <si>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</si>
  <si>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</si>
  <si>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</si>
  <si>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</si>
  <si>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</si>
  <si>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</si>
  <si>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</si>
  <si>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</si>
  <si>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</si>
  <si>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</si>
  <si>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</si>
  <si>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</si>
  <si>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</si>
  <si>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</si>
  <si>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</si>
  <si>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</si>
  <si>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</si>
  <si>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</si>
  <si>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</si>
  <si>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</si>
  <si>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</si>
  <si>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</si>
  <si>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</si>
  <si>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</si>
  <si>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</si>
  <si>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</si>
  <si>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</si>
  <si>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</si>
  <si>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</si>
  <si>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</si>
  <si>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</si>
  <si>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</si>
  <si>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</si>
  <si>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</si>
  <si>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</si>
  <si>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</si>
  <si>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</si>
  <si>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</si>
  <si>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</si>
  <si>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</si>
  <si>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</si>
  <si>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</si>
  <si>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</si>
  <si>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</si>
  <si>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</si>
  <si>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</si>
  <si>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</si>
  <si>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</si>
  <si>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</si>
  <si>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</si>
  <si>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</si>
  <si>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</si>
  <si>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</si>
  <si>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</si>
  <si>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</si>
  <si>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</si>
  <si>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</si>
  <si>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</si>
  <si>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</si>
  <si>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</si>
  <si>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</si>
  <si>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</si>
  <si>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</si>
  <si>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</si>
  <si>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</si>
  <si>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</si>
  <si>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</si>
  <si>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</si>
  <si>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</si>
  <si>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</si>
  <si>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</si>
  <si>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</si>
  <si>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</si>
  <si>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</si>
  <si>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</si>
  <si>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</si>
  <si>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</si>
  <si>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</si>
  <si>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</si>
  <si>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</si>
  <si>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</si>
  <si>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</si>
  <si>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</si>
  <si>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</si>
  <si>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</si>
  <si>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</si>
  <si>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</si>
  <si>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</si>
  <si>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</si>
  <si>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</si>
  <si>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</si>
  <si>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</si>
  <si>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</si>
  <si>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</si>
  <si>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</si>
  <si>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</si>
  <si>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</si>
  <si>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</si>
  <si>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</si>
  <si>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</si>
  <si>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</si>
  <si>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</si>
  <si>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</si>
  <si>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</si>
  <si>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</si>
  <si>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</si>
  <si>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</si>
  <si>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</si>
  <si>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</si>
  <si>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</si>
  <si>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</si>
  <si>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</si>
  <si>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</si>
  <si>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</si>
  <si>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</si>
  <si>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</si>
  <si>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</si>
  <si>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</si>
  <si>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</si>
  <si>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</si>
  <si>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</si>
  <si>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</si>
  <si>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</si>
  <si>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</si>
  <si>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</si>
  <si>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</si>
  <si>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</si>
  <si>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</si>
  <si>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</si>
  <si>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</si>
  <si>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</si>
  <si>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</si>
  <si>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</si>
  <si>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</si>
  <si>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</si>
  <si>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</si>
  <si>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</si>
  <si>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</si>
  <si>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</si>
  <si>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</si>
  <si>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</si>
  <si>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</si>
  <si>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</si>
  <si>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</si>
  <si>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</si>
  <si>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</si>
  <si>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</si>
  <si>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</si>
  <si>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</si>
  <si>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</si>
  <si>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</si>
  <si>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</si>
  <si>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</si>
  <si>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</si>
  <si>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</si>
  <si>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</si>
  <si>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</si>
  <si>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</si>
  <si>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</si>
  <si>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</si>
  <si>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</si>
  <si>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</si>
  <si>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</si>
  <si>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</si>
  <si>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</si>
  <si>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</si>
  <si>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</si>
  <si>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</si>
  <si>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</si>
  <si>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</si>
  <si>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</si>
  <si>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</si>
  <si>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</si>
  <si>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</si>
  <si>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</si>
  <si>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</si>
  <si>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</si>
  <si>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</si>
  <si>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</si>
  <si>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</si>
  <si>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</si>
  <si>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</si>
  <si>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</si>
  <si>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</si>
  <si>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</si>
  <si>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</si>
  <si>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</si>
  <si>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</si>
  <si>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</si>
  <si>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</si>
  <si>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</si>
  <si>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</si>
  <si>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</si>
  <si>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</si>
  <si>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</si>
  <si>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</si>
  <si>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</si>
  <si>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</si>
  <si>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</si>
  <si>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</si>
  <si>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</si>
  <si>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</si>
  <si>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</si>
  <si>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</si>
  <si>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</si>
  <si>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</si>
  <si>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</si>
  <si>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</si>
  <si>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</si>
  <si>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</si>
  <si>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</si>
  <si>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</si>
  <si>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</si>
  <si>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</si>
  <si>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</si>
  <si>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</si>
  <si>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</si>
  <si>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</si>
  <si>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</si>
  <si>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</si>
  <si>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</si>
  <si>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</si>
  <si>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</si>
  <si>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</si>
  <si>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</si>
  <si>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</si>
  <si>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</si>
  <si>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</si>
  <si>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</si>
  <si>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</si>
  <si>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</si>
  <si>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</si>
  <si>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</si>
  <si>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</si>
  <si>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</si>
  <si>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</si>
  <si>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</si>
  <si>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</si>
  <si>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</si>
  <si>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</si>
  <si>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</si>
  <si>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</si>
  <si>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</si>
  <si>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</si>
  <si>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</si>
  <si>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</si>
  <si>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</si>
  <si>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</si>
  <si>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</si>
  <si>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</si>
  <si>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</si>
  <si>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</si>
  <si>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</si>
  <si>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</si>
  <si>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</si>
  <si>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</si>
  <si>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</si>
  <si>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</si>
  <si>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</si>
  <si>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</si>
  <si>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</si>
  <si>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</si>
  <si>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</si>
  <si>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</si>
  <si>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</si>
  <si>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</si>
  <si>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</si>
  <si>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</si>
  <si>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</si>
  <si>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</si>
  <si>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</si>
  <si>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</si>
  <si>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</si>
  <si>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</si>
  <si>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</si>
  <si>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</si>
  <si>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</si>
  <si>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</si>
  <si>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</si>
  <si>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</si>
  <si>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</si>
  <si>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</si>
  <si>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</si>
  <si>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</si>
  <si>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</si>
  <si>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</si>
  <si>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</si>
  <si>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</si>
  <si>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</si>
  <si>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</si>
  <si>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</si>
  <si>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</si>
  <si>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</si>
  <si>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</si>
  <si>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</si>
  <si>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</si>
  <si>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</si>
  <si>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</si>
  <si>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</si>
  <si>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</si>
  <si>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</si>
  <si>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</si>
  <si>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</si>
  <si>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</si>
  <si>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</si>
  <si>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</si>
  <si>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</si>
  <si>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</si>
  <si>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</si>
  <si>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</si>
  <si>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</si>
  <si>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</si>
  <si>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</si>
  <si>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</si>
  <si>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</si>
  <si>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</si>
  <si>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</si>
  <si>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</si>
  <si>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</si>
  <si>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</si>
  <si>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</si>
  <si>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</si>
  <si>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</si>
  <si>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</si>
  <si>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</si>
  <si>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</si>
  <si>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</si>
  <si>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</si>
  <si>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</si>
  <si>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</si>
  <si>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</si>
  <si>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</si>
  <si>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</si>
  <si>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</si>
  <si>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</si>
  <si>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</si>
  <si>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</si>
  <si>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</si>
  <si>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</si>
  <si>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</si>
  <si>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</si>
  <si>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</si>
  <si>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</si>
  <si>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</si>
  <si>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</si>
  <si>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</si>
  <si>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</si>
  <si>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</si>
  <si>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</si>
  <si>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</si>
  <si>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</si>
  <si>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</si>
  <si>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</si>
  <si>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</si>
  <si>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</si>
  <si>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</si>
  <si>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</si>
  <si>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</si>
  <si>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</si>
  <si>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</si>
  <si>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</si>
  <si>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</si>
  <si>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</si>
  <si>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</si>
  <si>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</si>
  <si>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</si>
  <si>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</si>
  <si>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</si>
  <si>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</si>
  <si>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</si>
  <si>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</si>
  <si>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</si>
  <si>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</si>
  <si>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</si>
  <si>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</si>
  <si>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</si>
  <si>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</si>
  <si>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</si>
  <si>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</si>
  <si>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</si>
  <si>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</si>
  <si>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</si>
  <si>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</si>
  <si>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</si>
  <si>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</si>
  <si>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</si>
  <si>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</si>
  <si>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</si>
  <si>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</si>
  <si>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</si>
  <si>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</si>
  <si>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</si>
  <si>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</si>
  <si>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</si>
  <si>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</si>
  <si>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</si>
  <si>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</si>
  <si>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</si>
  <si>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</si>
  <si>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</si>
  <si>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</si>
  <si>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</si>
  <si>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</si>
  <si>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</si>
  <si>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</si>
  <si>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</si>
  <si>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</si>
  <si>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</si>
  <si>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</si>
  <si>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</si>
  <si>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</si>
  <si>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</si>
  <si>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</si>
  <si>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</si>
  <si>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</si>
  <si>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</si>
  <si>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</si>
  <si>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</si>
  <si>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</si>
  <si>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</si>
  <si>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</si>
  <si>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</si>
  <si>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</si>
  <si>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</si>
  <si>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</si>
  <si>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</si>
  <si>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</si>
  <si>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</si>
  <si>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</si>
  <si>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</si>
  <si>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</si>
  <si>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</si>
  <si>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</si>
  <si>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</si>
  <si>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</si>
  <si>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</si>
  <si>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</si>
  <si>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</si>
  <si>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</si>
  <si>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</si>
  <si>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</si>
  <si>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</si>
  <si>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</si>
  <si>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</si>
  <si>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</si>
  <si>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</si>
  <si>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</si>
  <si>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</si>
  <si>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</si>
  <si>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</si>
  <si>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</si>
  <si>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</si>
  <si>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</si>
  <si>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</si>
  <si>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</si>
  <si>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</si>
  <si>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</si>
  <si>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</si>
  <si>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</si>
  <si>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</si>
  <si>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</si>
  <si>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</si>
  <si>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</si>
  <si>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</si>
  <si>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</si>
  <si>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</si>
  <si>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</si>
  <si>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</si>
  <si>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</si>
  <si>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</si>
  <si>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</si>
  <si>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</si>
  <si>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</si>
  <si>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</si>
  <si>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</si>
  <si>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</si>
  <si>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</si>
  <si>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</si>
  <si>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</si>
  <si>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</si>
  <si>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</si>
  <si>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</si>
  <si>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</si>
  <si>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</si>
  <si>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</si>
  <si>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</si>
  <si>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</si>
  <si>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</si>
  <si>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</si>
  <si>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</si>
  <si>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</si>
  <si>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</si>
  <si>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</si>
  <si>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</si>
  <si>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</si>
  <si>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</si>
  <si>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</si>
  <si>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</si>
  <si>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</si>
  <si>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</si>
  <si>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</si>
  <si>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</si>
  <si>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</si>
  <si>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</si>
  <si>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</si>
  <si>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</si>
  <si>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</si>
  <si>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</si>
  <si>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</si>
  <si>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</si>
  <si>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</si>
  <si>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</si>
  <si>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</si>
  <si>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</si>
  <si>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</si>
  <si>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</si>
  <si>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</si>
  <si>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</si>
  <si>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</si>
  <si>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</si>
  <si>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</si>
  <si>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</si>
  <si>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</si>
  <si>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</si>
  <si>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</si>
  <si>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</si>
  <si>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</si>
  <si>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</si>
  <si>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</si>
  <si>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</si>
  <si>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</si>
  <si>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</si>
  <si>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</si>
  <si>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</si>
  <si>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</si>
  <si>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</si>
  <si>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</si>
  <si>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</si>
  <si>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</si>
  <si>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</si>
  <si>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</si>
  <si>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</si>
  <si>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</si>
  <si>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</si>
  <si>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</si>
  <si>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</si>
  <si>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</si>
  <si>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</si>
  <si>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</si>
  <si>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</si>
  <si>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</si>
  <si>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</si>
  <si>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</si>
  <si>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</si>
  <si>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</si>
  <si>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</si>
  <si>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</si>
  <si>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</si>
  <si>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</si>
  <si>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</si>
  <si>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</si>
  <si>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</si>
  <si>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</si>
  <si>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</si>
  <si>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</si>
  <si>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</si>
  <si>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</si>
  <si>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</si>
  <si>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</si>
  <si>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</si>
  <si>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</si>
  <si>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</si>
  <si>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</si>
  <si>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</si>
  <si>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</si>
  <si>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</si>
  <si>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</si>
  <si>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</si>
  <si>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</si>
  <si>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</si>
  <si>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</si>
  <si>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</si>
  <si>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</si>
  <si>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</si>
  <si>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</si>
  <si>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</si>
  <si>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</si>
  <si>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</si>
  <si>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</si>
  <si>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</si>
  <si>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</si>
  <si>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</si>
  <si>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</si>
  <si>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</si>
  <si>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</si>
  <si>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</si>
  <si>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</si>
  <si>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</si>
  <si>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</si>
  <si>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</si>
  <si>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</si>
  <si>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</si>
  <si>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</si>
  <si>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</si>
  <si>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</si>
  <si>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</si>
  <si>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</si>
  <si>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</si>
  <si>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</si>
  <si>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</si>
  <si>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</si>
  <si>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</si>
  <si>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</si>
  <si>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</si>
  <si>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</si>
  <si>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</si>
  <si>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</si>
  <si>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</si>
  <si>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</si>
  <si>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</si>
  <si>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</si>
  <si>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</si>
  <si>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</si>
  <si>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</si>
  <si>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</si>
  <si>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</si>
  <si>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</si>
  <si>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</si>
  <si>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</si>
  <si>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</si>
  <si>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</si>
  <si>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</si>
  <si>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</si>
  <si>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</si>
  <si>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</si>
  <si>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</si>
  <si>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</si>
  <si>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</si>
  <si>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</si>
  <si>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</si>
  <si>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</si>
  <si>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</si>
  <si>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</si>
  <si>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</si>
  <si>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</si>
  <si>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</si>
  <si>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</si>
  <si>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</si>
  <si>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</si>
  <si>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</si>
  <si>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</si>
  <si>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</si>
  <si>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</si>
  <si>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</si>
  <si>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</si>
  <si>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</si>
  <si>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</si>
  <si>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</si>
  <si>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</si>
  <si>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</si>
  <si>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</si>
  <si>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</si>
  <si>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</si>
  <si>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</si>
  <si>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</si>
  <si>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</si>
  <si>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</si>
  <si>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</si>
  <si>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</si>
  <si>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</si>
  <si>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</si>
  <si>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</si>
  <si>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</si>
  <si>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</si>
  <si>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</si>
  <si>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</si>
  <si>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</si>
  <si>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</si>
  <si>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</si>
  <si>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</si>
  <si>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</si>
  <si>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</si>
  <si>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</si>
  <si>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</si>
  <si>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</si>
  <si>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</si>
  <si>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</si>
  <si>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</si>
  <si>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</si>
  <si>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</si>
  <si>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</si>
  <si>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</si>
  <si>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</si>
  <si>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</si>
  <si>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</si>
  <si>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</si>
  <si>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</si>
  <si>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</si>
  <si>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</si>
  <si>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</si>
  <si>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</si>
  <si>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</si>
  <si>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</si>
  <si>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</si>
  <si>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</si>
  <si>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</si>
  <si>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</si>
  <si>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</si>
  <si>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</si>
  <si>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</si>
  <si>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</si>
  <si>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</si>
  <si>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</si>
  <si>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</si>
  <si>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</si>
  <si>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</si>
  <si>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</si>
  <si>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</si>
  <si>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</si>
  <si>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</si>
  <si>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</si>
  <si>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</si>
  <si>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</si>
  <si>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</si>
  <si>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</si>
  <si>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</si>
  <si>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</si>
  <si>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</si>
  <si>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</si>
  <si>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</si>
  <si>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</si>
  <si>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</si>
  <si>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</si>
  <si>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</si>
  <si>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</si>
  <si>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</si>
  <si>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</si>
  <si>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</si>
  <si>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</si>
  <si>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</si>
  <si>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</si>
  <si>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</si>
  <si>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</si>
  <si>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</si>
  <si>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</si>
  <si>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</si>
  <si>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</si>
  <si>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</si>
  <si>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</si>
  <si>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</si>
  <si>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</si>
  <si>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</si>
  <si>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</si>
  <si>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</si>
  <si>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</si>
  <si>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</si>
  <si>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</si>
  <si>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</si>
  <si>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</si>
  <si>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</si>
  <si>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</si>
  <si>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</si>
  <si>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</si>
  <si>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</si>
  <si>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</si>
  <si>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</si>
  <si>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</si>
  <si>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</si>
  <si>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</si>
  <si>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</si>
  <si>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</si>
  <si>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</si>
  <si>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</si>
  <si>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</si>
  <si>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</si>
  <si>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</si>
  <si>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</si>
  <si>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</si>
  <si>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</si>
  <si>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</si>
  <si>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</si>
  <si>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</si>
  <si>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</si>
  <si>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</si>
  <si>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</si>
  <si>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</si>
  <si>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</si>
  <si>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</si>
  <si>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</si>
  <si>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</si>
  <si>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</si>
  <si>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</si>
  <si>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</si>
  <si>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</si>
  <si>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</si>
  <si>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</si>
  <si>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</si>
  <si>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</si>
  <si>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</si>
  <si>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</si>
  <si>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</si>
  <si>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</si>
  <si>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</si>
  <si>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</si>
  <si>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</si>
  <si>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</si>
  <si>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</si>
  <si>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</si>
  <si>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</si>
  <si>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</si>
  <si>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</si>
  <si>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</si>
  <si>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</si>
  <si>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</si>
  <si>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</si>
  <si>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</si>
  <si>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</si>
  <si>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</si>
  <si>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</si>
  <si>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</si>
  <si>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</si>
  <si>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</si>
  <si>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</si>
  <si>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</si>
  <si>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</si>
  <si>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</si>
  <si>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</si>
  <si>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</si>
  <si>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</si>
  <si>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</si>
  <si>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</si>
  <si>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</si>
  <si>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</si>
  <si>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</si>
  <si>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</si>
  <si>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</si>
  <si>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</si>
  <si>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</si>
  <si>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</si>
  <si>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</si>
  <si>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</si>
  <si>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</si>
  <si>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</si>
  <si>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</si>
  <si>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</si>
  <si>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</si>
  <si>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</si>
  <si>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</si>
  <si>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</si>
  <si>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</si>
  <si>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</si>
  <si>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</si>
  <si>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</si>
  <si>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</si>
  <si>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</si>
  <si>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</si>
  <si>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</si>
  <si>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</si>
  <si>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</si>
  <si>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</si>
  <si>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</si>
  <si>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</si>
  <si>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</si>
  <si>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</si>
  <si>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</si>
  <si>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</si>
  <si>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</si>
  <si>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</si>
  <si>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</si>
  <si>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</si>
  <si>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</si>
  <si>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</si>
  <si>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</si>
  <si>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</si>
  <si>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</si>
  <si>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</si>
  <si>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</si>
  <si>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</si>
  <si>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</si>
  <si>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</si>
  <si>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</si>
  <si>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</si>
  <si>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</si>
  <si>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</si>
  <si>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</si>
  <si>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</si>
  <si>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</si>
  <si>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</si>
  <si>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</si>
  <si>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</si>
  <si>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</si>
  <si>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</si>
  <si>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</si>
  <si>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</si>
  <si>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</si>
  <si>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</si>
  <si>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</si>
  <si>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</si>
  <si>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</si>
  <si>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</si>
  <si>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</si>
  <si>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</si>
  <si>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</si>
  <si>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</si>
  <si>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</si>
  <si>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</si>
  <si>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</si>
  <si>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</si>
  <si>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</si>
  <si>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</si>
  <si>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</si>
  <si>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</si>
  <si>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</si>
  <si>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</si>
  <si>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</si>
  <si>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</si>
  <si>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</si>
  <si>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</si>
  <si>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</si>
  <si>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</si>
  <si>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</si>
  <si>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</si>
  <si>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</si>
  <si>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</si>
  <si>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</si>
  <si>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</si>
  <si>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</si>
  <si>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</si>
  <si>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</si>
  <si>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</si>
  <si>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</si>
  <si>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</si>
  <si>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</si>
  <si>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</si>
  <si>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</si>
  <si>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</si>
  <si>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</si>
  <si>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</si>
  <si>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</si>
  <si>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</si>
  <si>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</si>
  <si>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</si>
  <si>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</si>
  <si>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</si>
  <si>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</si>
  <si>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</si>
  <si>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</si>
  <si>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</si>
  <si>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</si>
  <si>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</si>
  <si>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</si>
  <si>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</si>
  <si>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</si>
  <si>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</si>
  <si>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</si>
  <si>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</si>
  <si>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</si>
  <si>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</si>
  <si>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</si>
  <si>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</si>
  <si>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</si>
  <si>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</si>
  <si>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</si>
  <si>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</si>
  <si>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</si>
  <si>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</si>
  <si>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</si>
  <si>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</si>
  <si>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</si>
  <si>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</si>
  <si>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</si>
  <si>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</si>
  <si>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</si>
  <si>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</si>
  <si>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</si>
  <si>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</si>
  <si>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</si>
  <si>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</si>
  <si>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</si>
  <si>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</si>
  <si>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</si>
  <si>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</si>
  <si>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</si>
  <si>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</si>
  <si>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</si>
  <si>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</si>
  <si>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</si>
  <si>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</si>
  <si>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</si>
  <si>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</si>
  <si>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</si>
  <si>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</si>
  <si>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</si>
  <si>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</si>
  <si>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</si>
  <si>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</si>
  <si>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</si>
  <si>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</si>
  <si>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</si>
  <si>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</si>
  <si>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</si>
  <si>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</si>
  <si>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</si>
  <si>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</si>
  <si>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</si>
  <si>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</si>
  <si>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</si>
  <si>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</si>
  <si>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</si>
  <si>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</si>
  <si>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</si>
  <si>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</si>
  <si>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</si>
  <si>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</si>
  <si>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</si>
  <si>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</si>
  <si>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</si>
  <si>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</si>
  <si>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</si>
  <si>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</si>
  <si>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</si>
  <si>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</si>
  <si>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</si>
  <si>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</si>
  <si>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</si>
  <si>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</si>
  <si>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</si>
  <si>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</si>
  <si>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</si>
  <si>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</si>
  <si>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</si>
  <si>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</si>
  <si>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</si>
  <si>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</si>
  <si>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</si>
  <si>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</si>
  <si>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</si>
  <si>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</si>
  <si>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</si>
  <si>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</si>
  <si>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</si>
  <si>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</si>
  <si>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</si>
  <si>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</si>
  <si>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</si>
  <si>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</si>
  <si>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</si>
  <si>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</si>
  <si>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</si>
  <si>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</si>
  <si>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</si>
  <si>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</si>
  <si>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</si>
  <si>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</si>
  <si>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</si>
  <si>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</si>
  <si>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</si>
  <si>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</si>
  <si>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</si>
  <si>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</si>
  <si>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</si>
  <si>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</si>
  <si>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</si>
  <si>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</si>
  <si>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</si>
  <si>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</si>
  <si>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</si>
  <si>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</si>
  <si>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</si>
  <si>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</si>
  <si>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</si>
  <si>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</si>
  <si>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</si>
  <si>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</si>
  <si>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</si>
  <si>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</si>
  <si>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</si>
  <si>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</si>
  <si>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</si>
  <si>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</si>
  <si>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</si>
  <si>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</si>
  <si>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</si>
  <si>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</si>
  <si>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</si>
  <si>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</si>
  <si>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</si>
  <si>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</si>
  <si>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</si>
  <si>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</si>
  <si>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</si>
  <si>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</si>
  <si>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</si>
  <si>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</si>
  <si>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</si>
  <si>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</si>
  <si>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</si>
  <si>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</si>
  <si>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</si>
  <si>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</si>
  <si>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</si>
  <si>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</si>
  <si>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</si>
  <si>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</si>
  <si>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</si>
  <si>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</si>
  <si>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</si>
  <si>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</si>
  <si>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</si>
  <si>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</si>
  <si>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</si>
  <si>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</si>
  <si>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</si>
  <si>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</si>
  <si>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</si>
  <si>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</si>
  <si>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</si>
  <si>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</si>
  <si>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</si>
  <si>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</si>
  <si>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</si>
  <si>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</si>
  <si>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</si>
  <si>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</si>
  <si>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</si>
  <si>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</si>
  <si>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</si>
  <si>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</si>
  <si>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</si>
  <si>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</si>
  <si>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</si>
  <si>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</si>
  <si>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</si>
  <si>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</si>
  <si>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</si>
  <si>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</si>
  <si>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</si>
  <si>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</si>
  <si>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</si>
  <si>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</si>
  <si>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</si>
  <si>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</si>
  <si>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</si>
  <si>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</si>
  <si>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</si>
  <si>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</si>
  <si>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</si>
  <si>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</si>
  <si>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</si>
  <si>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</si>
  <si>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</si>
  <si>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</si>
  <si>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</si>
  <si>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</si>
  <si>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</si>
  <si>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</si>
  <si>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</si>
  <si>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</si>
  <si>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</si>
  <si>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</si>
  <si>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</si>
  <si>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</si>
  <si>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</si>
  <si>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</si>
  <si>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</si>
  <si>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</si>
  <si>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</si>
  <si>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</si>
  <si>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</si>
  <si>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</si>
  <si>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</si>
  <si>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</si>
  <si>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</si>
  <si>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</si>
  <si>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</si>
  <si>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</si>
  <si>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</si>
  <si>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</si>
  <si>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</si>
  <si>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</si>
  <si>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</si>
  <si>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</si>
  <si>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</si>
  <si>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</si>
  <si>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</si>
  <si>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</si>
  <si>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</si>
  <si>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</si>
  <si>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</si>
  <si>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</si>
  <si>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</si>
  <si>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</si>
  <si>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</si>
  <si>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</si>
  <si>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</si>
  <si>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</si>
  <si>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</si>
  <si>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</si>
  <si>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</si>
  <si>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</si>
  <si>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</si>
  <si>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</si>
  <si>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</si>
  <si>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</si>
  <si>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</si>
  <si>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</si>
  <si>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</si>
  <si>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</si>
  <si>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</si>
  <si>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</si>
  <si>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</si>
  <si>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</si>
  <si>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</si>
  <si>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</si>
  <si>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</si>
  <si>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</si>
  <si>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</si>
  <si>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</si>
  <si>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</si>
  <si>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</si>
  <si>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</si>
  <si>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</si>
  <si>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</si>
  <si>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</si>
  <si>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</si>
  <si>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</si>
  <si>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</si>
  <si>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</si>
  <si>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</si>
  <si>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</si>
  <si>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</si>
  <si>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</si>
  <si>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</si>
  <si>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</si>
  <si>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</si>
  <si>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</si>
  <si>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</si>
  <si>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</si>
  <si>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</si>
  <si>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</si>
  <si>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</si>
  <si>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</si>
  <si>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</si>
  <si>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</si>
  <si>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</si>
  <si>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</si>
  <si>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</si>
  <si>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</si>
  <si>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</si>
  <si>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</si>
  <si>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</si>
  <si>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</si>
  <si>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</si>
  <si>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</si>
  <si>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</si>
  <si>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</si>
  <si>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</si>
  <si>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</si>
  <si>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</si>
  <si>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</si>
  <si>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</si>
  <si>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</si>
  <si>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</si>
  <si>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</si>
  <si>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</si>
  <si>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</si>
  <si>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</si>
  <si>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</si>
  <si>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</si>
  <si>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</si>
  <si>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</si>
  <si>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</si>
  <si>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</si>
  <si>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</si>
  <si>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</si>
  <si>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</si>
  <si>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</si>
  <si>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</si>
  <si>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</si>
  <si>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</si>
  <si>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</si>
  <si>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</si>
  <si>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</si>
  <si>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</si>
  <si>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</si>
  <si>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</si>
  <si>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</si>
  <si>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</si>
  <si>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</si>
  <si>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</si>
  <si>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</si>
  <si>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</si>
  <si>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</si>
  <si>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</si>
  <si>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</si>
  <si>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</si>
  <si>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</si>
  <si>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</si>
  <si>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</si>
  <si>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</si>
  <si>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</si>
  <si>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</si>
  <si>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</si>
  <si>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</si>
  <si>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</si>
  <si>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</si>
  <si>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</si>
  <si>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</si>
  <si>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</si>
  <si>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</si>
  <si>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</si>
  <si>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</si>
  <si>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</si>
  <si>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</si>
  <si>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</si>
  <si>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</si>
  <si>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</si>
  <si>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</si>
  <si>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</si>
  <si>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</si>
  <si>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</si>
  <si>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</si>
  <si>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</si>
  <si>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</si>
  <si>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</si>
  <si>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</si>
  <si>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</si>
  <si>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</si>
  <si>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</si>
  <si>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</si>
  <si>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</si>
  <si>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</si>
  <si>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</si>
  <si>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</si>
  <si>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</si>
  <si>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</si>
  <si>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</si>
  <si>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</si>
  <si>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</si>
  <si>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</si>
  <si>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</si>
  <si>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</si>
  <si>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</si>
  <si>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</si>
  <si>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</si>
  <si>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</si>
  <si>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</si>
  <si>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</si>
  <si>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</si>
  <si>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</si>
  <si>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</si>
  <si>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</si>
  <si>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</si>
  <si>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</si>
  <si>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</si>
  <si>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</si>
  <si>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</si>
  <si>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</si>
  <si>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</si>
  <si>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</si>
  <si>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</si>
  <si>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</si>
  <si>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</si>
  <si>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</si>
  <si>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</si>
  <si>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</si>
  <si>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</si>
  <si>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</si>
  <si>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</si>
  <si>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</si>
  <si>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</si>
  <si>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</si>
  <si>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</si>
  <si>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</si>
  <si>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</si>
  <si>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</si>
  <si>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</si>
  <si>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</si>
  <si>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</si>
  <si>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</si>
  <si>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</si>
  <si>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</si>
  <si>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</si>
  <si>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</si>
  <si>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</si>
  <si>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</si>
  <si>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</si>
  <si>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</si>
  <si>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</si>
  <si>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</si>
  <si>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</si>
  <si>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</si>
  <si>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</si>
  <si>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</si>
  <si>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</si>
  <si>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</si>
  <si>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</si>
  <si>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</si>
  <si>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</si>
  <si>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</si>
  <si>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</si>
  <si>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</si>
  <si>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</si>
  <si>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</si>
  <si>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</si>
  <si>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</si>
  <si>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</si>
  <si>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</si>
  <si>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</si>
  <si>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</si>
  <si>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</si>
  <si>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</si>
  <si>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</si>
  <si>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</si>
  <si>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</si>
  <si>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</si>
  <si>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</si>
  <si>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</si>
  <si>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</si>
  <si>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</si>
  <si>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</si>
  <si>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</si>
  <si>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</si>
  <si>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</si>
  <si>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</si>
  <si>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</si>
  <si>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</si>
  <si>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</si>
  <si>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</si>
  <si>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</si>
  <si>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</si>
  <si>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</si>
  <si>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</si>
  <si>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</si>
  <si>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</si>
  <si>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</si>
  <si>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</si>
  <si>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</si>
  <si>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</si>
  <si>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</si>
  <si>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</si>
  <si>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</si>
  <si>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</si>
  <si>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</si>
  <si>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</si>
  <si>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</si>
  <si>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</si>
  <si>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</si>
  <si>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</si>
  <si>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</si>
  <si>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</si>
  <si>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</si>
  <si>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</si>
  <si>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</si>
  <si>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</si>
  <si>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</si>
  <si>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</si>
  <si>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</si>
  <si>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</si>
  <si>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</si>
  <si>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</si>
  <si>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</si>
  <si>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</si>
  <si>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</si>
  <si>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</si>
  <si>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</si>
  <si>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</si>
  <si>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</si>
  <si>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</si>
  <si>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</si>
  <si>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</si>
  <si>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</si>
  <si>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</si>
  <si>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</si>
  <si>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</si>
  <si>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</si>
  <si>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</si>
  <si>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</si>
  <si>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</si>
  <si>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</si>
  <si>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</si>
  <si>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</si>
  <si>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</si>
  <si>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</si>
  <si>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</si>
  <si>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</si>
  <si>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</si>
  <si>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</si>
  <si>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</si>
  <si>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</si>
  <si>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</si>
  <si>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</si>
  <si>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</si>
  <si>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</si>
  <si>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</si>
  <si>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</si>
  <si>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</si>
  <si>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</si>
  <si>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</si>
  <si>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</si>
  <si>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</si>
  <si>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</si>
  <si>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</si>
  <si>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</si>
  <si>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</si>
  <si>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</si>
  <si>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</si>
  <si>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</si>
  <si>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</si>
  <si>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</si>
  <si>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</si>
  <si>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</si>
  <si>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</si>
  <si>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</si>
  <si>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</si>
  <si>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</si>
  <si>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</si>
  <si>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</si>
  <si>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</si>
  <si>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</si>
  <si>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</si>
  <si>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</si>
  <si>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</si>
  <si>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</si>
  <si>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</si>
  <si>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</si>
  <si>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</si>
  <si>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</si>
  <si>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</si>
  <si>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</si>
  <si>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</si>
  <si>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</si>
  <si>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</si>
  <si>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</si>
  <si>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</si>
  <si>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</si>
  <si>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</si>
  <si>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</si>
  <si>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</si>
  <si>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</si>
  <si>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</si>
  <si>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</si>
  <si>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</si>
  <si>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</si>
  <si>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</si>
  <si>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</si>
  <si>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</si>
  <si>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</si>
  <si>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</si>
  <si>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</si>
  <si>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</si>
  <si>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</si>
  <si>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</si>
  <si>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</si>
  <si>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</si>
  <si>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</si>
  <si>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</si>
  <si>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</si>
  <si>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</si>
  <si>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</si>
  <si>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</si>
  <si>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</si>
  <si>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</si>
  <si>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</si>
  <si>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</si>
  <si>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</si>
  <si>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</si>
  <si>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</si>
  <si>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</si>
  <si>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</si>
  <si>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</si>
  <si>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</si>
  <si>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</si>
  <si>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</si>
  <si>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</si>
  <si>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</si>
  <si>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</si>
  <si>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</si>
  <si>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</si>
  <si>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</si>
  <si>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</si>
  <si>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</si>
  <si>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</si>
  <si>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</si>
  <si>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</si>
  <si>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</si>
  <si>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</si>
  <si>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</si>
  <si>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</si>
  <si>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</si>
  <si>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</si>
  <si>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</si>
  <si>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</si>
  <si>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</si>
  <si>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</si>
  <si>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</si>
  <si>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</si>
  <si>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</si>
  <si>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</si>
  <si>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</si>
  <si>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</si>
  <si>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</si>
  <si>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</si>
  <si>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</si>
  <si>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</si>
  <si>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</si>
  <si>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</si>
  <si>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</si>
  <si>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</si>
  <si>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</si>
  <si>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</si>
  <si>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</si>
  <si>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</si>
  <si>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</si>
  <si>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</si>
  <si>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</si>
  <si>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</si>
  <si>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</si>
  <si>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</si>
  <si>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</si>
  <si>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</si>
  <si>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</si>
  <si>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</si>
  <si>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</si>
  <si>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</si>
  <si>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</si>
  <si>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</si>
  <si>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</si>
  <si>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</si>
  <si>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</si>
  <si>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</si>
  <si>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</si>
  <si>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</si>
  <si>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</si>
  <si>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</si>
  <si>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</si>
  <si>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</si>
  <si>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</si>
  <si>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</si>
  <si>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</si>
  <si>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</si>
  <si>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</si>
  <si>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</si>
  <si>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</si>
  <si>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</si>
  <si>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</si>
  <si>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</si>
  <si>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</si>
  <si>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</si>
  <si>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</si>
  <si>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</si>
  <si>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</si>
  <si>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</si>
  <si>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</si>
  <si>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</si>
  <si>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</si>
  <si>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</si>
  <si>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</si>
  <si>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</si>
  <si>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</si>
  <si>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</si>
  <si>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</si>
  <si>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</si>
  <si>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</si>
  <si>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</si>
  <si>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</si>
  <si>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</si>
  <si>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</si>
  <si>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</si>
  <si>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</si>
  <si>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</si>
  <si>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</si>
  <si>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</si>
  <si>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</si>
  <si>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</si>
  <si>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</si>
  <si>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</si>
  <si>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</si>
  <si>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</si>
  <si>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</si>
  <si>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</si>
  <si>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</si>
  <si>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</si>
  <si>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</si>
  <si>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</si>
  <si>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</si>
  <si>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</si>
  <si>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</si>
  <si>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</si>
  <si>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</si>
  <si>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</si>
  <si>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</si>
  <si>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</si>
  <si>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</si>
  <si>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</si>
  <si>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</si>
  <si>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</si>
  <si>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</si>
  <si>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</si>
  <si>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</si>
  <si>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</si>
  <si>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</si>
  <si>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</si>
  <si>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</si>
  <si>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</si>
  <si>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</si>
  <si>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</si>
  <si>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</si>
  <si>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</si>
  <si>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</si>
  <si>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</si>
  <si>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</si>
  <si>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</si>
  <si>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</si>
  <si>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</si>
  <si>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</si>
  <si>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</si>
  <si>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</si>
  <si>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</si>
  <si>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</si>
  <si>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</si>
  <si>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</si>
  <si>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</si>
  <si>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</si>
  <si>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</si>
  <si>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</si>
  <si>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</si>
  <si>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</si>
  <si>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</si>
  <si>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</si>
  <si>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</si>
  <si>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</si>
  <si>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</si>
  <si>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</si>
  <si>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</si>
  <si>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</si>
  <si>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</si>
  <si>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</si>
  <si>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</si>
  <si>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</si>
  <si>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</si>
  <si>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</si>
  <si>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</si>
  <si>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</si>
  <si>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</si>
  <si>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</si>
  <si>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</si>
  <si>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</si>
  <si>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</si>
  <si>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</si>
  <si>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</si>
  <si>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</si>
  <si>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</si>
  <si>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</si>
  <si>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</si>
  <si>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</si>
  <si>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</si>
  <si>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</si>
  <si>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</si>
  <si>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</si>
  <si>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</si>
  <si>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</si>
  <si>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</si>
  <si>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</si>
  <si>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</si>
  <si>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</si>
  <si>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</si>
  <si>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</si>
  <si>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</si>
  <si>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</si>
  <si>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</si>
  <si>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</si>
  <si>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</si>
  <si>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</si>
  <si>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</si>
  <si>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</si>
  <si>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</si>
  <si>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</si>
  <si>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</si>
  <si>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</si>
  <si>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</si>
  <si>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</si>
  <si>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</si>
  <si>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</si>
  <si>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</si>
  <si>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</si>
  <si>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</si>
  <si>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</si>
  <si>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</si>
  <si>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</si>
  <si>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</si>
  <si>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</si>
  <si>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</si>
  <si>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</si>
  <si>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</si>
  <si>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</si>
  <si>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</si>
  <si>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</si>
  <si>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</si>
  <si>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</si>
  <si>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</si>
  <si>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</si>
  <si>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</si>
  <si>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</si>
  <si>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</si>
  <si>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</si>
  <si>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</si>
  <si>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</si>
  <si>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</si>
  <si>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</si>
  <si>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</si>
  <si>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</si>
  <si>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</si>
  <si>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</si>
  <si>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</si>
  <si>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</si>
  <si>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</si>
  <si>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</si>
  <si>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</si>
  <si>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</si>
  <si>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</si>
  <si>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</si>
  <si>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</si>
  <si>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</si>
  <si>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</si>
  <si>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</si>
  <si>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</si>
  <si>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</si>
  <si>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</si>
  <si>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</si>
  <si>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</si>
  <si>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</si>
  <si>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</si>
  <si>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</si>
  <si>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</si>
  <si>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</si>
  <si>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</si>
  <si>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</si>
  <si>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</si>
  <si>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</si>
  <si>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</si>
  <si>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</si>
  <si>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</si>
  <si>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</si>
  <si>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</si>
  <si>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</si>
  <si>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</si>
  <si>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</si>
  <si>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</si>
  <si>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</si>
  <si>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</si>
  <si>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</si>
  <si>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</si>
  <si>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</si>
  <si>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</si>
  <si>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</si>
  <si>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</si>
  <si>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</si>
  <si>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</si>
  <si>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</si>
  <si>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</si>
  <si>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</si>
  <si>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</si>
  <si>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</si>
  <si>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</si>
  <si>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</si>
  <si>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</si>
  <si>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</si>
  <si>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</si>
  <si>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</si>
  <si>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</si>
  <si>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</si>
  <si>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</si>
  <si>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</si>
  <si>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</si>
  <si>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</si>
  <si>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</si>
  <si>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</si>
  <si>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</si>
  <si>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</si>
  <si>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</si>
  <si>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</si>
  <si>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</si>
  <si>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</si>
  <si>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</si>
  <si>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</si>
  <si>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</si>
  <si>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</si>
  <si>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</si>
  <si>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</si>
  <si>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</si>
  <si>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</si>
  <si>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</si>
  <si>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</si>
  <si>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</si>
  <si>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</si>
  <si>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</si>
  <si>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</si>
  <si>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</si>
  <si>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</si>
  <si>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</si>
  <si>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</si>
  <si>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</si>
  <si>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</si>
  <si>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</si>
  <si>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</si>
  <si>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</si>
  <si>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</si>
  <si>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</si>
  <si>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</si>
  <si>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</si>
  <si>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</si>
  <si>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</si>
  <si>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</si>
  <si>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</si>
  <si>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</si>
  <si>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</si>
  <si>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</si>
  <si>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</si>
  <si>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</si>
  <si>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</si>
  <si>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</si>
  <si>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</si>
  <si>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</si>
  <si>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</si>
  <si>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</si>
  <si>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</si>
  <si>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</si>
  <si>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</si>
  <si>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</si>
  <si>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</si>
  <si>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</si>
  <si>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</si>
  <si>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</si>
  <si>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</si>
  <si>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</si>
  <si>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</si>
  <si>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</si>
  <si>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</si>
  <si>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</si>
  <si>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</si>
  <si>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</si>
  <si>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</si>
  <si>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</si>
  <si>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</si>
  <si>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</si>
  <si>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</si>
  <si>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</si>
  <si>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</si>
  <si>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</si>
  <si>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</si>
  <si>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</si>
  <si>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</si>
  <si>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</si>
  <si>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</si>
  <si>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</si>
  <si>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</si>
  <si>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</si>
  <si>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</si>
  <si>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</si>
  <si>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</si>
  <si>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</si>
  <si>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</si>
  <si>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</si>
  <si>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</si>
  <si>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</si>
  <si>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</si>
  <si>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</si>
  <si>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</si>
  <si>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</si>
  <si>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</si>
  <si>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</si>
  <si>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</si>
  <si>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</si>
  <si>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</si>
  <si>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</si>
  <si>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</si>
  <si>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</si>
  <si>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</si>
  <si>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</si>
  <si>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</si>
  <si>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</si>
  <si>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</si>
  <si>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</si>
  <si>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</si>
  <si>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</si>
  <si>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</si>
  <si>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</si>
  <si>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</si>
  <si>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</si>
  <si>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</si>
  <si>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</si>
  <si>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</si>
  <si>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</si>
  <si>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</si>
  <si>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</si>
  <si>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</si>
  <si>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</si>
  <si>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</si>
  <si>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</si>
  <si>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</si>
  <si>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</si>
  <si>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</si>
  <si>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</si>
  <si>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</si>
  <si>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</si>
  <si>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</si>
  <si>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</si>
  <si>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</si>
  <si>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</si>
  <si>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</si>
  <si>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</si>
  <si>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</si>
  <si>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</si>
  <si>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</si>
  <si>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</si>
  <si>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</si>
  <si>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</si>
  <si>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</si>
  <si>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</si>
  <si>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</si>
  <si>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</si>
  <si>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</si>
  <si>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</si>
  <si>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</si>
  <si>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</si>
  <si>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</si>
  <si>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</si>
  <si>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</si>
  <si>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</si>
  <si>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</si>
  <si>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</si>
  <si>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</si>
  <si>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</si>
  <si>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</si>
  <si>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</si>
  <si>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</si>
  <si>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</si>
  <si>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</si>
  <si>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</si>
  <si>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</si>
  <si>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</si>
  <si>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</si>
  <si>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</si>
  <si>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</si>
  <si>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</si>
  <si>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</si>
  <si>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</si>
  <si>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</si>
  <si>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</si>
  <si>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</si>
  <si>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</si>
  <si>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</si>
  <si>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</si>
  <si>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</si>
  <si>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</si>
  <si>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</si>
  <si>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</si>
  <si>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</si>
  <si>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</si>
  <si>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</si>
  <si>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</si>
  <si>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</si>
  <si>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</si>
  <si>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</si>
  <si>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</si>
  <si>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</si>
  <si>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</si>
  <si>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</si>
  <si>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</si>
  <si>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</si>
  <si>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</si>
  <si>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</si>
  <si>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</si>
  <si>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</si>
  <si>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</si>
  <si>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</si>
  <si>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</si>
  <si>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</si>
  <si>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</si>
  <si>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</si>
  <si>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</si>
  <si>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</si>
  <si>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</si>
  <si>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</si>
  <si>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</si>
  <si>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</si>
  <si>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</si>
  <si>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</si>
  <si>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</si>
  <si>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</si>
  <si>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</si>
  <si>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</si>
  <si>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</si>
  <si>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</si>
  <si>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</si>
  <si>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</si>
  <si>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</si>
  <si>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</si>
  <si>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</si>
  <si>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</si>
  <si>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</si>
  <si>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</si>
  <si>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</si>
  <si>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</si>
  <si>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</si>
  <si>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</si>
  <si>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</si>
  <si>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</si>
  <si>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</si>
  <si>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</si>
  <si>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</si>
  <si>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</si>
  <si>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</si>
  <si>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</si>
  <si>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</si>
  <si>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</si>
  <si>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</si>
  <si>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</si>
  <si>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</si>
  <si>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</si>
  <si>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</si>
  <si>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</si>
  <si>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</si>
  <si>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</si>
  <si>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</si>
  <si>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</si>
  <si>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</si>
  <si>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</si>
  <si>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</si>
  <si>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</si>
  <si>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</si>
  <si>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</si>
  <si>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</si>
  <si>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</si>
  <si>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</si>
  <si>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</si>
  <si>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</si>
  <si>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</si>
  <si>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</si>
  <si>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</si>
  <si>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</si>
  <si>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</si>
  <si>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</si>
  <si>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</si>
  <si>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</si>
  <si>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</si>
  <si>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</si>
  <si>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</si>
  <si>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</si>
  <si>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</si>
  <si>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</si>
  <si>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</si>
  <si>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</si>
  <si>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</si>
  <si>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</si>
  <si>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</si>
  <si>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</si>
  <si>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</si>
  <si>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</si>
  <si>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</si>
  <si>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</si>
  <si>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</si>
  <si>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</si>
  <si>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</si>
  <si>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</si>
  <si>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</si>
  <si>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</si>
  <si>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</si>
  <si>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</si>
  <si>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</si>
  <si>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</si>
  <si>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</si>
  <si>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</si>
  <si>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</si>
  <si>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</si>
  <si>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</si>
  <si>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</si>
  <si>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</si>
  <si>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</si>
  <si>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</si>
  <si>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</si>
  <si>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</si>
  <si>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</si>
  <si>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</si>
  <si>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</si>
  <si>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</si>
  <si>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</si>
  <si>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</si>
  <si>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</si>
  <si>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</si>
  <si>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</si>
  <si>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</si>
  <si>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</si>
  <si>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</si>
  <si>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</si>
  <si>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</si>
  <si>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</si>
  <si>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</si>
  <si>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</si>
  <si>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</si>
  <si>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</si>
  <si>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</si>
  <si>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</si>
  <si>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</si>
  <si>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</si>
  <si>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</si>
  <si>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</si>
  <si>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</si>
  <si>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</si>
  <si>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</si>
  <si>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</si>
  <si>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</si>
  <si>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</si>
  <si>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</si>
  <si>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</si>
  <si>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</si>
  <si>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</si>
  <si>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</si>
  <si>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</si>
  <si>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</si>
  <si>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</si>
  <si>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</si>
  <si>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</si>
  <si>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</si>
  <si>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</si>
  <si>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</si>
  <si>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</si>
  <si>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</si>
  <si>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</si>
  <si>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</si>
  <si>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</si>
  <si>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</si>
  <si>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</si>
  <si>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</si>
  <si>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</si>
  <si>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</si>
  <si>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</si>
  <si>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</si>
  <si>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</si>
  <si>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</si>
  <si>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</si>
  <si>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</si>
  <si>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</si>
  <si>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</si>
  <si>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</si>
  <si>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</si>
  <si>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</si>
  <si>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</si>
  <si>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</si>
  <si>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</si>
  <si>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</si>
  <si>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</si>
  <si>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</si>
  <si>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</si>
  <si>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</si>
  <si>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</si>
  <si>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</si>
  <si>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</si>
  <si>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</si>
  <si>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</si>
  <si>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</si>
  <si>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</si>
  <si>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</si>
  <si>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</si>
  <si>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</si>
  <si>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</si>
  <si>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</si>
  <si>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</si>
  <si>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</si>
  <si>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</si>
  <si>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</si>
  <si>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</si>
  <si>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</si>
  <si>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</si>
  <si>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</si>
  <si>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</si>
  <si>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</si>
  <si>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</si>
  <si>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</si>
  <si>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</si>
  <si>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</si>
  <si>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</si>
  <si>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</si>
  <si>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</si>
  <si>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</si>
  <si>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</si>
  <si>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</si>
  <si>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</si>
  <si>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</si>
  <si>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</si>
  <si>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</si>
  <si>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</si>
  <si>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</si>
  <si>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</si>
  <si>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</si>
  <si>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</si>
  <si>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</si>
  <si>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</si>
  <si>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</si>
  <si>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</si>
  <si>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</si>
  <si>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</si>
  <si>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</si>
  <si>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</si>
  <si>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</si>
  <si>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</si>
  <si>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</si>
  <si>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</si>
  <si>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</si>
  <si>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</si>
  <si>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</si>
  <si>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</si>
  <si>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</si>
  <si>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</si>
  <si>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</si>
  <si>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</si>
  <si>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</si>
  <si>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</si>
  <si>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</si>
  <si>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</si>
  <si>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</si>
  <si>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</si>
  <si>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</si>
  <si>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</si>
  <si>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</si>
  <si>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</si>
  <si>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</si>
  <si>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</si>
  <si>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</si>
  <si>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</si>
  <si>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</si>
  <si>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</si>
  <si>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</si>
  <si>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</si>
  <si>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</si>
  <si>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</si>
  <si>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</si>
  <si>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</si>
  <si>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</si>
  <si>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</si>
  <si>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</si>
  <si>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</si>
  <si>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</si>
  <si>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</si>
  <si>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</si>
  <si>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</si>
  <si>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</si>
  <si>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</si>
  <si>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</si>
  <si>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</si>
  <si>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</si>
  <si>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</si>
  <si>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</si>
  <si>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</si>
  <si>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</si>
  <si>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</si>
  <si>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</si>
  <si>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</si>
  <si>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</si>
  <si>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</si>
  <si>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</si>
  <si>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</si>
  <si>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</si>
  <si>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</si>
  <si>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</si>
  <si>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</si>
  <si>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</si>
  <si>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</si>
  <si>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</si>
  <si>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</si>
  <si>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</si>
  <si>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</si>
  <si>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</si>
  <si>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</si>
  <si>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</si>
  <si>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</si>
  <si>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</si>
  <si>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</si>
  <si>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</si>
  <si>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</si>
  <si>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</si>
  <si>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</si>
  <si>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</si>
  <si>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</si>
  <si>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</si>
  <si>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</si>
  <si>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</si>
  <si>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</si>
  <si>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</si>
  <si>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</si>
  <si>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</si>
  <si>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</si>
  <si>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</si>
  <si>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</si>
  <si>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</si>
  <si>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</si>
  <si>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</si>
  <si>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</si>
  <si>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</si>
  <si>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</si>
  <si>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</si>
  <si>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</si>
  <si>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</si>
  <si>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</si>
  <si>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</si>
  <si>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</si>
  <si>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</si>
  <si>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</si>
  <si>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</si>
  <si>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</si>
  <si>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</si>
  <si>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</si>
  <si>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</si>
  <si>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</si>
  <si>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</si>
  <si>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</si>
  <si>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</si>
  <si>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</si>
  <si>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</si>
  <si>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</si>
  <si>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</si>
  <si>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</si>
  <si>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</si>
  <si>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</si>
  <si>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</si>
  <si>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</si>
  <si>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</si>
  <si>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</si>
  <si>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</si>
  <si>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</si>
  <si>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</si>
  <si>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</si>
  <si>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</si>
  <si>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</si>
  <si>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</si>
  <si>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</si>
  <si>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</si>
  <si>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</si>
  <si>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</si>
  <si>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</si>
  <si>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</si>
  <si>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</si>
  <si>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</si>
  <si>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</si>
  <si>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</si>
  <si>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</si>
  <si>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</si>
  <si>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</si>
  <si>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</si>
  <si>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</si>
  <si>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</si>
  <si>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</si>
  <si>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</si>
  <si>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</si>
  <si>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</si>
  <si>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</si>
  <si>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</si>
  <si>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</si>
  <si>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</si>
  <si>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</si>
  <si>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</si>
  <si>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</si>
  <si>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</si>
  <si>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</si>
  <si>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</si>
  <si>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</si>
  <si>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</si>
  <si>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</si>
  <si>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</si>
  <si>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</si>
  <si>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</si>
  <si>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</si>
  <si>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</si>
  <si>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</si>
  <si>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</si>
  <si>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</si>
  <si>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</si>
  <si>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</si>
  <si>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</si>
  <si>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</si>
  <si>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</si>
  <si>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</si>
  <si>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</si>
  <si>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</si>
  <si>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</si>
  <si>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</si>
  <si>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</si>
  <si>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</si>
  <si>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</si>
  <si>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</si>
  <si>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</si>
  <si>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</si>
  <si>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</si>
  <si>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</si>
  <si>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</si>
  <si>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</si>
  <si>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</si>
  <si>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</si>
  <si>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</si>
  <si>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</si>
  <si>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</si>
  <si>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</si>
  <si>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</si>
  <si>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</si>
  <si>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</si>
  <si>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</si>
  <si>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</si>
  <si>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</si>
  <si>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</si>
  <si>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</si>
  <si>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</si>
  <si>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</si>
  <si>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</si>
  <si>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</si>
  <si>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</si>
  <si>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</si>
  <si>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</si>
  <si>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</si>
  <si>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</si>
  <si>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</si>
  <si>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</si>
  <si>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</si>
  <si>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</si>
  <si>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</si>
  <si>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</si>
  <si>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</si>
  <si>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</si>
  <si>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</si>
  <si>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</si>
  <si>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</si>
  <si>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</si>
  <si>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</si>
  <si>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</si>
  <si>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</si>
  <si>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</si>
  <si>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</si>
  <si>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</si>
  <si>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</si>
  <si>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</si>
  <si>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</si>
  <si>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</si>
  <si>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</si>
  <si>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</si>
  <si>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</si>
  <si>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</si>
  <si>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</si>
  <si>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</si>
  <si>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</si>
  <si>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</si>
  <si>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</si>
  <si>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</si>
  <si>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</si>
  <si>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</si>
  <si>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</si>
  <si>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</si>
  <si>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</si>
  <si>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</si>
  <si>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</si>
  <si>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</si>
  <si>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</si>
  <si>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</si>
  <si>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</si>
  <si>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</si>
  <si>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</si>
  <si>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</si>
  <si>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</si>
  <si>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</si>
  <si>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</si>
  <si>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</si>
  <si>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</si>
  <si>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</si>
  <si>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</si>
  <si>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</si>
  <si>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</si>
  <si>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</si>
  <si>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</si>
  <si>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</si>
  <si>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</si>
  <si>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</si>
  <si>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</si>
  <si>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</si>
  <si>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</si>
  <si>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</si>
  <si>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</si>
  <si>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</si>
  <si>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</si>
  <si>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</si>
  <si>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</si>
  <si>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</si>
  <si>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</si>
  <si>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</si>
  <si>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</si>
  <si>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</si>
  <si>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</si>
  <si>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</si>
  <si>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</si>
  <si>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</si>
  <si>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</si>
  <si>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</si>
  <si>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</si>
  <si>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</si>
  <si>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</si>
  <si>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</si>
  <si>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</si>
  <si>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</si>
  <si>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</si>
  <si>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</si>
  <si>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</si>
  <si>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</si>
  <si>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</si>
  <si>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</si>
  <si>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</si>
  <si>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</si>
  <si>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</si>
  <si>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</si>
  <si>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</si>
  <si>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</si>
  <si>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</si>
  <si>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</si>
  <si>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</si>
  <si>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</si>
  <si>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</si>
  <si>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</si>
  <si>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</si>
  <si>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</si>
  <si>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</si>
  <si>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</si>
  <si>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</si>
  <si>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</si>
  <si>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</si>
  <si>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</si>
  <si>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</si>
  <si>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</si>
  <si>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</si>
  <si>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</si>
  <si>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</si>
  <si>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</si>
  <si>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</si>
  <si>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</si>
  <si>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</si>
  <si>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</si>
  <si>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</si>
  <si>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</si>
  <si>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</si>
  <si>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</si>
  <si>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</si>
  <si>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</si>
  <si>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</si>
  <si>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</si>
  <si>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</si>
  <si>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</si>
  <si>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</si>
  <si>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</si>
  <si>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</si>
  <si>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</si>
  <si>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</si>
  <si>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</si>
  <si>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</si>
  <si>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</si>
  <si>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</si>
  <si>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</si>
  <si>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</si>
  <si>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</si>
  <si>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</si>
  <si>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</si>
  <si>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</si>
  <si>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</si>
  <si>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</si>
  <si>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</si>
  <si>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</si>
  <si>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</si>
  <si>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</si>
  <si>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</si>
  <si>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</si>
  <si>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</si>
  <si>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</si>
  <si>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</si>
  <si>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</si>
  <si>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</si>
  <si>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</si>
  <si>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</si>
  <si>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</si>
  <si>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</si>
  <si>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</si>
  <si>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</si>
  <si>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</si>
  <si>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</si>
  <si>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</si>
  <si>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</si>
  <si>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</si>
  <si>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</si>
  <si>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</si>
  <si>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</si>
  <si>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</si>
  <si>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</si>
  <si>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</si>
  <si>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</si>
  <si>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</si>
  <si>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</si>
  <si>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</si>
  <si>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</si>
  <si>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</si>
  <si>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</si>
  <si>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</si>
  <si>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</si>
  <si>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</si>
  <si>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</si>
  <si>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</si>
  <si>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</si>
  <si>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</si>
  <si>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</si>
  <si>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</si>
  <si>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</si>
  <si>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</si>
  <si>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</si>
  <si>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</si>
  <si>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</si>
  <si>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</si>
  <si>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</si>
  <si>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</si>
  <si>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</si>
  <si>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</si>
  <si>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</si>
  <si>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</si>
  <si>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</si>
  <si>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</si>
  <si>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</si>
  <si>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</si>
  <si>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</si>
  <si>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</si>
  <si>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</si>
  <si>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</si>
  <si>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</si>
  <si>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</si>
  <si>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</si>
  <si>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</si>
  <si>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</si>
  <si>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</si>
  <si>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</si>
  <si>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</si>
  <si>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</si>
  <si>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</si>
  <si>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</si>
  <si>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</si>
  <si>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</si>
  <si>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</si>
  <si>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</si>
  <si>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</si>
  <si>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</si>
  <si>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</si>
  <si>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</si>
  <si>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</si>
  <si>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</si>
  <si>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</si>
  <si>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</si>
  <si>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</si>
  <si>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</si>
  <si>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</si>
  <si>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</si>
  <si>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</si>
  <si>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</si>
  <si>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</si>
  <si>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</si>
  <si>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</si>
  <si>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</si>
  <si>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</si>
  <si>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</si>
  <si>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</si>
  <si>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</si>
  <si>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</si>
  <si>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</si>
  <si>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</si>
  <si>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</si>
  <si>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</si>
  <si>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</si>
  <si>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</si>
  <si>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</si>
  <si>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</si>
  <si>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</si>
  <si>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</si>
  <si>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</si>
  <si>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</si>
  <si>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</si>
  <si>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</si>
  <si>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</si>
  <si>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</si>
  <si>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</si>
  <si>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</si>
  <si>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</si>
  <si>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</si>
  <si>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</si>
  <si>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</si>
  <si>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</si>
  <si>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</si>
  <si>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</si>
  <si>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</si>
  <si>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</si>
  <si>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</si>
  <si>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</si>
  <si>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</si>
  <si>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</si>
  <si>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</si>
  <si>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</si>
  <si>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</si>
  <si>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</si>
  <si>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</si>
  <si>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</si>
  <si>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</si>
  <si>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</si>
  <si>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</si>
  <si>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</si>
  <si>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</si>
  <si>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</si>
  <si>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</si>
  <si>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</si>
  <si>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</si>
  <si>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</si>
  <si>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</si>
  <si>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</si>
  <si>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</si>
  <si>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</si>
  <si>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</si>
  <si>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</si>
  <si>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</si>
  <si>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</si>
  <si>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</si>
  <si>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</si>
  <si>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</si>
  <si>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</si>
  <si>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</si>
  <si>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</si>
  <si>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</si>
  <si>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</si>
  <si>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</si>
  <si>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</si>
  <si>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</si>
  <si>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</si>
  <si>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</si>
  <si>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</si>
  <si>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</si>
  <si>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</si>
  <si>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</si>
  <si>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</si>
  <si>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</si>
  <si>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</si>
  <si>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</si>
  <si>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</si>
  <si>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</si>
  <si>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</si>
  <si>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</si>
  <si>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</si>
  <si>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</si>
  <si>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</si>
  <si>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</si>
  <si>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</si>
  <si>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</si>
  <si>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</si>
  <si>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</si>
  <si>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</si>
  <si>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</si>
  <si>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</si>
  <si>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</si>
  <si>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</si>
  <si>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</si>
  <si>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</si>
  <si>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</si>
  <si>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</si>
  <si>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</si>
  <si>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</si>
  <si>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</si>
  <si>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</si>
  <si>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</si>
  <si>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</si>
  <si>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</si>
  <si>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</si>
  <si>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</si>
  <si>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</si>
  <si>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</si>
  <si>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</si>
  <si>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</si>
  <si>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</si>
  <si>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</si>
  <si>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</si>
  <si>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</si>
  <si>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</si>
  <si>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</si>
  <si>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</si>
  <si>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</si>
  <si>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</si>
  <si>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</si>
  <si>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</si>
  <si>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</si>
  <si>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</si>
  <si>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</si>
  <si>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</si>
  <si>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</si>
  <si>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</si>
  <si>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</si>
  <si>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</si>
  <si>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</si>
  <si>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</si>
  <si>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</si>
  <si>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</si>
  <si>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</si>
  <si>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</si>
  <si>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</si>
  <si>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</si>
  <si>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</si>
  <si>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</si>
  <si>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</si>
  <si>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</si>
  <si>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</si>
  <si>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</si>
  <si>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</si>
  <si>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</si>
  <si>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</si>
  <si>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</si>
  <si>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</si>
  <si>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</si>
  <si>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</si>
  <si>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</si>
  <si>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</si>
  <si>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</si>
  <si>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</si>
  <si>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</si>
  <si>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</si>
  <si>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</si>
  <si>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</si>
  <si>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</si>
  <si>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</si>
  <si>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</si>
  <si>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</si>
  <si>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</si>
  <si>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</si>
  <si>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</si>
  <si>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</si>
  <si>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</si>
  <si>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</si>
  <si>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</si>
  <si>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</si>
  <si>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</si>
  <si>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</si>
  <si>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</si>
  <si>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</si>
  <si>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</si>
  <si>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</si>
  <si>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</si>
  <si>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</si>
  <si>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</si>
  <si>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</si>
  <si>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</si>
  <si>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</si>
  <si>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</si>
  <si>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</si>
  <si>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</si>
  <si>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</si>
  <si>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</si>
  <si>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</si>
  <si>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</si>
  <si>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</si>
  <si>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</si>
  <si>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</si>
  <si>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</si>
  <si>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</si>
  <si>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</si>
  <si>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</si>
  <si>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</si>
  <si>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</si>
  <si>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</si>
  <si>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</si>
  <si>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</si>
  <si>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</si>
  <si>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</si>
  <si>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</si>
  <si>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</si>
  <si>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</si>
  <si>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</si>
  <si>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</si>
  <si>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</si>
  <si>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</si>
  <si>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</si>
  <si>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</si>
  <si>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</si>
  <si>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</si>
  <si>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</si>
  <si>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</si>
  <si>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</si>
  <si>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</si>
  <si>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</si>
  <si>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</si>
  <si>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</si>
  <si>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</si>
  <si>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</si>
  <si>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</si>
  <si>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</si>
  <si>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</si>
  <si>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</si>
  <si>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</si>
  <si>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</si>
  <si>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</si>
  <si>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</si>
  <si>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</si>
  <si>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</si>
  <si>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</si>
  <si>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</si>
  <si>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</si>
  <si>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</si>
  <si>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</si>
  <si>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</si>
  <si>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</si>
  <si>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</si>
  <si>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</si>
  <si>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</si>
  <si>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</si>
  <si>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</si>
  <si>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</si>
  <si>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</si>
  <si>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</si>
  <si>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</si>
  <si>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</si>
  <si>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</si>
  <si>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</si>
  <si>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</si>
  <si>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</si>
  <si>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</si>
  <si>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</si>
  <si>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</si>
  <si>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</si>
  <si>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</si>
  <si>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</si>
  <si>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</si>
  <si>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</si>
  <si>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</si>
  <si>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</si>
  <si>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</si>
  <si>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</si>
  <si>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</si>
  <si>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</si>
  <si>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</si>
  <si>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</si>
  <si>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</si>
  <si>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</si>
  <si>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</si>
  <si>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</si>
  <si>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</si>
  <si>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</si>
  <si>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</si>
  <si>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</si>
  <si>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</si>
  <si>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</si>
  <si>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</si>
  <si>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</si>
  <si>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</si>
  <si>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</si>
  <si>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</si>
  <si>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</si>
  <si>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</si>
  <si>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</si>
  <si>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</si>
  <si>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</si>
  <si>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</si>
  <si>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</si>
  <si>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</si>
  <si>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</si>
  <si>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</si>
  <si>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</si>
  <si>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</si>
  <si>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</si>
  <si>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</si>
  <si>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</si>
  <si>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</si>
  <si>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</si>
  <si>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</si>
  <si>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</si>
  <si>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</si>
  <si>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</si>
  <si>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</si>
  <si>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</si>
  <si>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</si>
  <si>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</si>
  <si>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</si>
  <si>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</si>
  <si>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</si>
  <si>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</si>
  <si>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</si>
  <si>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</si>
  <si>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</si>
  <si>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</si>
  <si>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</si>
  <si>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</si>
  <si>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</si>
  <si>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</si>
  <si>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</si>
  <si>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</si>
  <si>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</si>
  <si>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</si>
  <si>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</si>
  <si>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</si>
  <si>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</si>
  <si>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</si>
  <si>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</si>
  <si>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</si>
  <si>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</si>
  <si>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</si>
  <si>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</si>
  <si>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</si>
  <si>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</si>
  <si>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</si>
  <si>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</si>
  <si>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</si>
  <si>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</si>
  <si>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</si>
  <si>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</si>
  <si>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</si>
  <si>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</si>
  <si>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</si>
  <si>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</si>
  <si>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</si>
  <si>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</si>
  <si>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</si>
  <si>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</si>
  <si>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</si>
  <si>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</si>
  <si>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</si>
  <si>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</si>
  <si>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</si>
  <si>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</si>
  <si>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</si>
  <si>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</si>
  <si>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</si>
  <si>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</si>
  <si>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</si>
  <si>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</si>
  <si>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</si>
  <si>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</si>
  <si>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</si>
  <si>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</si>
  <si>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</si>
  <si>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</si>
  <si>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</si>
  <si>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</si>
  <si>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</si>
  <si>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</si>
  <si>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</si>
  <si>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</si>
  <si>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</si>
  <si>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</si>
  <si>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</si>
  <si>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</si>
  <si>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</si>
  <si>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</si>
  <si>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</si>
  <si>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</si>
  <si>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</si>
  <si>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</si>
  <si>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</si>
  <si>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</si>
  <si>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</si>
  <si>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</si>
  <si>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</si>
  <si>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</si>
  <si>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</si>
  <si>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</si>
  <si>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</si>
  <si>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</si>
  <si>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</si>
  <si>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</si>
  <si>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</si>
  <si>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</si>
  <si>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</si>
  <si>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</si>
  <si>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</si>
  <si>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</si>
  <si>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</si>
  <si>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</si>
  <si>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</si>
  <si>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</si>
  <si>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</si>
  <si>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</si>
  <si>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</si>
  <si>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</si>
  <si>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</si>
  <si>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</si>
  <si>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</si>
  <si>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</si>
  <si>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</si>
  <si>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</si>
  <si>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</si>
  <si>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</si>
  <si>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</si>
  <si>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</si>
  <si>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</si>
  <si>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</si>
  <si>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</si>
  <si>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</si>
  <si>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</si>
  <si>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</si>
  <si>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</si>
  <si>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</si>
  <si>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</si>
  <si>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</si>
  <si>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</si>
  <si>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</si>
  <si>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</si>
  <si>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</si>
  <si>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</si>
  <si>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</si>
  <si>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</si>
  <si>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</si>
  <si>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</si>
  <si>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</si>
  <si>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</si>
  <si>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</si>
  <si>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</si>
  <si>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</si>
  <si>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</si>
  <si>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</si>
  <si>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</si>
  <si>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</si>
  <si>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</si>
  <si>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</si>
  <si>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</si>
  <si>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</si>
  <si>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</si>
  <si>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</si>
  <si>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</si>
  <si>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</si>
  <si>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</si>
  <si>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</si>
  <si>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</si>
  <si>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</si>
  <si>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</si>
  <si>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</si>
  <si>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</si>
  <si>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</si>
  <si>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</si>
  <si>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</si>
  <si>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</si>
  <si>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</si>
  <si>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</si>
  <si>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</si>
  <si>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</si>
  <si>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</si>
  <si>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</si>
  <si>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</si>
  <si>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</si>
  <si>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</si>
  <si>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</si>
  <si>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</si>
  <si>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</si>
  <si>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</si>
  <si>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</si>
  <si>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</si>
  <si>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</si>
  <si>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</si>
  <si>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</si>
  <si>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</si>
  <si>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</si>
  <si>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</si>
  <si>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</si>
  <si>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</si>
  <si>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</si>
  <si>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</si>
  <si>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</si>
  <si>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</si>
  <si>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</si>
  <si>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</si>
  <si>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</si>
  <si>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</si>
  <si>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</si>
  <si>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</si>
  <si>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</si>
  <si>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</si>
  <si>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</si>
  <si>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</si>
  <si>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</si>
  <si>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</si>
  <si>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</si>
  <si>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</si>
  <si>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</si>
  <si>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</si>
  <si>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</si>
  <si>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</si>
  <si>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</si>
  <si>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</si>
  <si>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</si>
  <si>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</si>
  <si>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</si>
  <si>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</si>
  <si>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</si>
  <si>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</si>
  <si>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</si>
  <si>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</si>
  <si>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</si>
  <si>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</si>
  <si>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</si>
  <si>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</si>
  <si>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</si>
  <si>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</si>
  <si>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</si>
  <si>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</si>
  <si>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</si>
  <si>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</si>
  <si>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</si>
  <si>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</si>
  <si>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</si>
  <si>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</si>
  <si>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</si>
  <si>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</si>
  <si>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</si>
  <si>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</si>
  <si>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</si>
  <si>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</si>
  <si>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</si>
  <si>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</si>
  <si>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</si>
  <si>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</si>
  <si>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</si>
  <si>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</si>
  <si>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</si>
  <si>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</si>
  <si>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</si>
  <si>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</si>
  <si>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</si>
  <si>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</si>
  <si>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</si>
  <si>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</si>
  <si>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</si>
  <si>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</si>
  <si>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</si>
  <si>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</si>
  <si>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</si>
  <si>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</si>
  <si>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</si>
  <si>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</si>
  <si>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</si>
  <si>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</si>
  <si>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</si>
  <si>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</si>
  <si>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</si>
  <si>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</si>
  <si>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</si>
  <si>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</si>
  <si>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</si>
  <si>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</si>
  <si>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</si>
  <si>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</si>
  <si>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</si>
  <si>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</si>
  <si>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</si>
  <si>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</si>
  <si>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</si>
  <si>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</si>
  <si>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</si>
  <si>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</si>
  <si>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</si>
  <si>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</si>
  <si>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</si>
  <si>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</si>
  <si>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</si>
  <si>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</si>
  <si>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</si>
  <si>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</si>
  <si>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</si>
  <si>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</si>
  <si>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</si>
  <si>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</si>
  <si>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</si>
  <si>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</si>
  <si>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</si>
  <si>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</si>
  <si>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</si>
  <si>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</si>
  <si>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</si>
  <si>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</si>
  <si>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</si>
  <si>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</si>
  <si>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</si>
  <si>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</si>
  <si>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</si>
  <si>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</si>
  <si>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</si>
  <si>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</si>
  <si>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</si>
  <si>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</si>
  <si>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</si>
  <si>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</si>
  <si>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</si>
  <si>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</si>
  <si>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</si>
  <si>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</si>
  <si>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</si>
  <si>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</si>
  <si>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</si>
  <si>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</si>
  <si>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</si>
  <si>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</si>
  <si>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</si>
  <si>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</si>
  <si>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</si>
  <si>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</si>
  <si>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</si>
  <si>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</si>
  <si>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</si>
  <si>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</si>
  <si>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</si>
  <si>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</si>
  <si>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</si>
  <si>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</si>
  <si>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</si>
  <si>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</si>
  <si>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</si>
  <si>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</si>
  <si>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</si>
  <si>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</si>
  <si>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</si>
  <si>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</si>
  <si>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</si>
  <si>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</si>
  <si>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</si>
  <si>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</si>
  <si>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</si>
  <si>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</si>
  <si>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</si>
  <si>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</si>
  <si>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</si>
  <si>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</si>
  <si>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</si>
  <si>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</si>
  <si>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</si>
  <si>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</si>
  <si>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</si>
  <si>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</si>
  <si>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</si>
  <si>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</si>
  <si>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</si>
  <si>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</si>
  <si>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</si>
  <si>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</si>
  <si>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</si>
  <si>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</si>
  <si>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</si>
  <si>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</si>
  <si>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</si>
  <si>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</si>
  <si>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</si>
  <si>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</si>
  <si>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</si>
  <si>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</si>
  <si>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</si>
  <si>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</si>
  <si>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</si>
  <si>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</si>
  <si>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</si>
  <si>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</si>
  <si>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</si>
  <si>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</si>
  <si>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</si>
  <si>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</si>
  <si>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</si>
  <si>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</si>
  <si>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</si>
  <si>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</si>
  <si>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</si>
  <si>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</si>
  <si>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</si>
  <si>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</si>
  <si>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</si>
  <si>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</si>
  <si>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</si>
  <si>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</si>
  <si>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</si>
  <si>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</si>
  <si>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</si>
  <si>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</si>
  <si>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</si>
  <si>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</si>
  <si>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</si>
  <si>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</si>
  <si>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</si>
  <si>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</si>
  <si>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</si>
  <si>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</si>
  <si>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</si>
  <si>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</si>
  <si>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</si>
  <si>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</si>
  <si>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</si>
  <si>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</si>
  <si>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</si>
  <si>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</si>
  <si>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</si>
  <si>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</si>
  <si>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</si>
  <si>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</si>
  <si>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</si>
  <si>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</si>
  <si>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</si>
  <si>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</si>
  <si>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</si>
  <si>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</si>
  <si>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</si>
  <si>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</si>
  <si>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</si>
  <si>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</si>
  <si>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</si>
  <si>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</si>
  <si>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</si>
  <si>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</si>
  <si>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</si>
  <si>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</si>
  <si>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</si>
  <si>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</si>
  <si>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</si>
  <si>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</si>
  <si>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</si>
  <si>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</si>
  <si>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</si>
  <si>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</si>
  <si>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</si>
  <si>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</si>
  <si>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</si>
  <si>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</si>
  <si>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</si>
  <si>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</si>
  <si>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</si>
  <si>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</si>
  <si>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</si>
  <si>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</si>
  <si>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</si>
  <si>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</si>
  <si>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</si>
  <si>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</si>
  <si>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</si>
  <si>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</si>
  <si>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</si>
  <si>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</si>
  <si>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</si>
  <si>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</si>
  <si>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</si>
  <si>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</si>
  <si>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</si>
  <si>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</si>
  <si>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</si>
  <si>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</si>
  <si>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</si>
  <si>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</si>
  <si>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</si>
  <si>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</si>
  <si>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</si>
  <si>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</si>
  <si>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</si>
  <si>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</si>
  <si>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</si>
  <si>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</si>
  <si>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</si>
  <si>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</si>
  <si>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</si>
  <si>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</si>
  <si>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</si>
  <si>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</si>
  <si>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</si>
  <si>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</si>
  <si>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</si>
  <si>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</si>
  <si>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</si>
  <si>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</si>
  <si>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</si>
  <si>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</si>
  <si>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</si>
  <si>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</si>
  <si>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</si>
  <si>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</si>
  <si>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</si>
  <si>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</si>
  <si>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</si>
  <si>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</si>
  <si>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</si>
  <si>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</si>
  <si>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</si>
  <si>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</si>
  <si>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</si>
  <si>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</si>
  <si>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</si>
  <si>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</si>
  <si>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</si>
  <si>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</si>
  <si>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</si>
  <si>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</si>
  <si>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</si>
  <si>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</si>
  <si>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</si>
  <si>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</si>
  <si>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</si>
  <si>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</si>
  <si>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</si>
  <si>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</si>
  <si>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</si>
  <si>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</si>
  <si>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</si>
  <si>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</si>
  <si>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</si>
  <si>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</si>
  <si>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</si>
  <si>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</si>
  <si>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</si>
  <si>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</si>
  <si>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</si>
  <si>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</si>
  <si>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</si>
  <si>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</si>
  <si>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</si>
  <si>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</si>
  <si>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</si>
  <si>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</si>
  <si>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</si>
  <si>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</si>
  <si>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</si>
  <si>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</si>
  <si>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</si>
  <si>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</si>
  <si>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</si>
  <si>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</si>
  <si>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</si>
  <si>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</si>
  <si>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</si>
  <si>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</si>
  <si>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</si>
  <si>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</si>
  <si>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</si>
  <si>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</si>
  <si>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</si>
  <si>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</si>
  <si>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</si>
  <si>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</si>
  <si>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</si>
  <si>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</si>
  <si>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</si>
  <si>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</si>
  <si>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</si>
  <si>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</si>
  <si>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</si>
  <si>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</si>
  <si>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</si>
  <si>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</si>
  <si>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</si>
  <si>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</si>
  <si>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</si>
  <si>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</si>
  <si>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</si>
  <si>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</si>
  <si>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</si>
  <si>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</si>
  <si>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</si>
  <si>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</si>
  <si>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</si>
  <si>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</si>
  <si>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</si>
  <si>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</si>
  <si>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</si>
  <si>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</si>
  <si>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</si>
  <si>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</si>
  <si>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</si>
  <si>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</si>
  <si>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</si>
  <si>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</si>
  <si>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</si>
  <si>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</si>
  <si>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</si>
  <si>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</si>
  <si>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</si>
  <si>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</si>
  <si>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</si>
  <si>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</si>
  <si>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</si>
  <si>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</si>
  <si>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</si>
  <si>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</si>
  <si>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</si>
  <si>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</si>
  <si>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</si>
  <si>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</si>
  <si>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</si>
  <si>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</si>
  <si>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</si>
  <si>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</si>
  <si>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</si>
  <si>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</si>
  <si>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</si>
  <si>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</si>
  <si>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</si>
  <si>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</si>
  <si>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</si>
  <si>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</si>
  <si>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</si>
  <si>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</si>
  <si>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</si>
  <si>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</si>
  <si>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</si>
  <si>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</si>
  <si>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</si>
  <si>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</si>
  <si>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</si>
  <si>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</si>
  <si>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</si>
  <si>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</si>
  <si>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</si>
  <si>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</si>
  <si>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</si>
  <si>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</si>
  <si>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</si>
  <si>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</si>
  <si>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</si>
  <si>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</si>
  <si>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</si>
  <si>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</si>
  <si>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</si>
  <si>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</si>
  <si>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</si>
  <si>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</si>
  <si>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</si>
  <si>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</si>
  <si>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</si>
  <si>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</si>
  <si>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</si>
  <si>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</si>
  <si>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</si>
  <si>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</si>
  <si>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</si>
  <si>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</si>
  <si>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</si>
  <si>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</si>
  <si>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</si>
  <si>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</si>
  <si>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</si>
  <si>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</si>
  <si>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</si>
  <si>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</si>
  <si>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</si>
  <si>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</si>
  <si>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</si>
  <si>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</si>
  <si>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</si>
  <si>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</si>
  <si>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</si>
  <si>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</si>
  <si>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</si>
  <si>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</si>
  <si>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</si>
  <si>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</si>
  <si>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</si>
  <si>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</si>
  <si>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</si>
  <si>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</si>
  <si>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</si>
  <si>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</si>
  <si>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</si>
  <si>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</si>
  <si>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</si>
  <si>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</si>
  <si>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</si>
  <si>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</si>
  <si>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</si>
  <si>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</si>
  <si>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</si>
  <si>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</si>
  <si>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</si>
  <si>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</si>
  <si>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</si>
  <si>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</si>
  <si>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</si>
  <si>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</si>
  <si>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</si>
  <si>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</si>
  <si>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</si>
  <si>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</si>
  <si>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</si>
  <si>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</si>
  <si>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</si>
  <si>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</si>
  <si>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</si>
  <si>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</si>
  <si>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</si>
  <si>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</si>
  <si>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</si>
  <si>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</si>
  <si>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</si>
  <si>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</si>
  <si>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</si>
  <si>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</si>
  <si>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</si>
  <si>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</si>
  <si>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</si>
  <si>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</si>
  <si>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</si>
  <si>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</si>
  <si>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</si>
  <si>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</si>
  <si>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</si>
  <si>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</si>
  <si>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</si>
  <si>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</si>
  <si>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</si>
  <si>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</si>
  <si>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</si>
  <si>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</si>
  <si>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</si>
  <si>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</si>
  <si>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</si>
  <si>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</si>
  <si>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</si>
  <si>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</si>
  <si>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</si>
  <si>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</si>
  <si>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</si>
  <si>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</si>
  <si>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</si>
  <si>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</si>
  <si>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</si>
  <si>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</si>
  <si>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</si>
  <si>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</si>
  <si>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</si>
  <si>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</si>
  <si>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</si>
  <si>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</si>
  <si>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</si>
  <si>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</si>
  <si>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</si>
  <si>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</si>
  <si>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</si>
  <si>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</si>
  <si>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</si>
  <si>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</si>
  <si>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</si>
  <si>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</si>
  <si>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</si>
  <si>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</si>
  <si>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</si>
  <si>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</si>
  <si>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</si>
  <si>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</si>
  <si>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</si>
  <si>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</si>
  <si>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</si>
  <si>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</si>
  <si>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</si>
  <si>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</si>
  <si>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</si>
  <si>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</si>
  <si>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</si>
  <si>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</si>
  <si>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</si>
  <si>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</si>
  <si>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</si>
  <si>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</si>
  <si>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</si>
  <si>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</si>
  <si>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</si>
  <si>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</si>
  <si>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</si>
  <si>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</si>
  <si>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</si>
  <si>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</si>
  <si>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</si>
  <si>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</si>
  <si>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</si>
  <si>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</si>
  <si>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</si>
  <si>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</si>
  <si>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</si>
  <si>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</si>
  <si>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</si>
  <si>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</si>
  <si>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</si>
  <si>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</si>
  <si>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</si>
  <si>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</si>
  <si>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</si>
  <si>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</si>
  <si>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</si>
  <si>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</si>
  <si>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</si>
  <si>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</si>
  <si>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</si>
  <si>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</si>
  <si>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</si>
  <si>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</si>
  <si>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</si>
  <si>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</si>
  <si>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</si>
  <si>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</si>
  <si>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</si>
  <si>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</si>
  <si>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</si>
  <si>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</si>
  <si>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</si>
  <si>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</si>
  <si>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</si>
  <si>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</si>
  <si>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</si>
  <si>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</si>
  <si>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</si>
  <si>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</si>
  <si>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</si>
  <si>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</si>
  <si>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</si>
  <si>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</si>
  <si>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</si>
  <si>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</si>
  <si>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</si>
  <si>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</si>
  <si>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</si>
  <si>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</si>
  <si>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</si>
  <si>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</si>
  <si>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</si>
  <si>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</si>
  <si>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</si>
  <si>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</si>
  <si>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</si>
  <si>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</si>
  <si>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</si>
  <si>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</si>
  <si>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</si>
  <si>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</si>
  <si>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</si>
  <si>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</si>
  <si>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</si>
  <si>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</si>
  <si>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</si>
  <si>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</si>
  <si>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</si>
  <si>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</si>
  <si>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</si>
  <si>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</si>
  <si>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</si>
  <si>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</si>
  <si>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</si>
  <si>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</si>
  <si>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</si>
  <si>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</si>
  <si>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</si>
  <si>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</si>
  <si>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</si>
  <si>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</si>
  <si>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</si>
  <si>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</si>
  <si>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</si>
  <si>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</si>
  <si>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</si>
  <si>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</si>
  <si>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</si>
  <si>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</si>
  <si>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</si>
  <si>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</si>
  <si>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</si>
  <si>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</si>
  <si>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</si>
  <si>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</si>
  <si>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</si>
  <si>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</si>
  <si>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</si>
  <si>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</si>
  <si>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</si>
  <si>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</si>
  <si>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</si>
  <si>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</si>
  <si>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</si>
  <si>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</si>
  <si>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</si>
  <si>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</si>
  <si>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</si>
  <si>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</si>
  <si>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</si>
  <si>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</si>
  <si>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</si>
  <si>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</si>
  <si>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</si>
  <si>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</si>
  <si>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</si>
  <si>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</si>
  <si>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</si>
  <si>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</si>
  <si>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</si>
  <si>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</si>
  <si>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</si>
  <si>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</si>
  <si>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</si>
  <si>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</si>
  <si>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</si>
  <si>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</si>
  <si>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</si>
  <si>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</si>
  <si>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</si>
  <si>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</si>
  <si>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</si>
  <si>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</si>
  <si>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</si>
  <si>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</si>
  <si>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</si>
  <si>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</si>
  <si>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</si>
  <si>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</si>
  <si>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</si>
  <si>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</si>
  <si>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</si>
  <si>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</si>
  <si>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</si>
  <si>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</si>
  <si>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</si>
  <si>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</si>
  <si>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</si>
  <si>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</si>
  <si>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</si>
  <si>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</si>
  <si>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</si>
  <si>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</si>
  <si>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</si>
  <si>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</si>
  <si>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</si>
  <si>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</si>
  <si>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</si>
  <si>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</si>
  <si>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</si>
  <si>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</si>
  <si>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</si>
  <si>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</si>
  <si>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</si>
  <si>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</si>
  <si>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</si>
  <si>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</si>
  <si>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</si>
  <si>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</si>
  <si>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</si>
  <si>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</si>
  <si>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</si>
  <si>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</si>
  <si>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</si>
  <si>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</si>
  <si>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</si>
  <si>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</si>
  <si>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</si>
  <si>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</si>
  <si>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</si>
  <si>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</si>
  <si>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</si>
  <si>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</si>
  <si>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</si>
  <si>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</si>
  <si>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</si>
  <si>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</si>
  <si>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</si>
  <si>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</si>
  <si>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</si>
  <si>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</si>
  <si>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</si>
  <si>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</si>
  <si>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</si>
  <si>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</si>
  <si>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</si>
  <si>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</si>
  <si>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</si>
  <si>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</si>
  <si>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</si>
  <si>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</si>
  <si>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</si>
  <si>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</si>
  <si>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</si>
  <si>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</si>
  <si>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</si>
  <si>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</si>
  <si>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</si>
  <si>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</si>
  <si>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</si>
  <si>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</si>
  <si>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</si>
  <si>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</si>
  <si>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</si>
  <si>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</si>
  <si>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</si>
  <si>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</si>
  <si>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</si>
  <si>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</si>
  <si>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</si>
  <si>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</si>
  <si>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</si>
  <si>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</si>
  <si>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</si>
  <si>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</si>
  <si>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</si>
  <si>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</si>
  <si>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</si>
  <si>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</si>
  <si>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</si>
  <si>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</si>
  <si>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</si>
  <si>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</si>
  <si>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</si>
  <si>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</si>
  <si>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</si>
  <si>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</si>
  <si>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</si>
  <si>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</si>
  <si>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</si>
  <si>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</si>
  <si>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</si>
  <si>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</si>
  <si>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</si>
  <si>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</si>
  <si>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</si>
  <si>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</si>
  <si>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</si>
  <si>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</si>
  <si>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</si>
  <si>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</si>
  <si>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</si>
  <si>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</si>
  <si>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</si>
  <si>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</si>
  <si>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</si>
  <si>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</si>
  <si>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</si>
  <si>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</si>
  <si>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</si>
  <si>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</si>
  <si>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</si>
  <si>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</si>
  <si>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</si>
  <si>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</si>
  <si>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</si>
  <si>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</si>
  <si>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</si>
  <si>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</si>
  <si>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</si>
  <si>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</si>
  <si>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</si>
  <si>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</si>
  <si>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</si>
  <si>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</si>
  <si>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</si>
  <si>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</si>
  <si>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</si>
  <si>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</si>
  <si>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</si>
  <si>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</si>
  <si>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</si>
  <si>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</si>
  <si>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</si>
  <si>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</si>
  <si>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</si>
  <si>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</si>
  <si>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</si>
  <si>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</si>
  <si>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</si>
  <si>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</si>
  <si>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</si>
  <si>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</si>
  <si>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</si>
  <si>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</si>
  <si>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</si>
  <si>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</si>
  <si>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</si>
  <si>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</si>
  <si>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</si>
  <si>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</si>
  <si>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</si>
  <si>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</si>
  <si>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</si>
  <si>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</si>
  <si>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</si>
  <si>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</si>
  <si>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</si>
  <si>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</si>
  <si>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</si>
  <si>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</si>
  <si>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</si>
  <si>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</si>
  <si>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</si>
  <si>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</si>
  <si>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</si>
  <si>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</si>
  <si>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</si>
  <si>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</si>
  <si>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</si>
  <si>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</si>
  <si>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</si>
  <si>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</si>
  <si>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</si>
  <si>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</si>
  <si>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</si>
  <si>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</si>
  <si>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</si>
  <si>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</si>
  <si>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</si>
  <si>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</si>
  <si>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</si>
  <si>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</si>
  <si>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</si>
  <si>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</si>
  <si>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</si>
  <si>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</si>
  <si>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</si>
  <si>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</si>
  <si>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</si>
  <si>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</si>
  <si>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</si>
  <si>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</si>
  <si>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</si>
  <si>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</si>
  <si>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</si>
  <si>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</si>
  <si>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</si>
  <si>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</si>
  <si>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</si>
  <si>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</si>
  <si>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</si>
  <si>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</si>
  <si>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</si>
  <si>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</si>
  <si>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</si>
  <si>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</si>
  <si>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</si>
  <si>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</si>
  <si>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</si>
  <si>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</si>
  <si>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</si>
  <si>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</si>
  <si>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</si>
  <si>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</si>
  <si>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</si>
  <si>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</si>
  <si>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</si>
  <si>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</si>
  <si>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</si>
  <si>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</si>
  <si>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</si>
  <si>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</si>
  <si>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</si>
  <si>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</si>
  <si>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</si>
  <si>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</si>
  <si>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</si>
  <si>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</si>
  <si>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</si>
  <si>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</si>
  <si>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</si>
  <si>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</si>
  <si>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</si>
  <si>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</si>
  <si>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</si>
  <si>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</si>
  <si>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</si>
  <si>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</si>
  <si>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</si>
  <si>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</si>
  <si>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</si>
  <si>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</si>
  <si>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</si>
  <si>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</si>
  <si>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</si>
  <si>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</si>
  <si>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</si>
  <si>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</si>
  <si>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</si>
  <si>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</si>
  <si>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</si>
  <si>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</si>
  <si>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</si>
  <si>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</si>
  <si>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</si>
  <si>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</si>
  <si>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</si>
  <si>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</si>
  <si>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</si>
  <si>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</si>
  <si>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</si>
  <si>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</si>
  <si>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</si>
  <si>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</si>
  <si>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</si>
  <si>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</si>
  <si>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</si>
  <si>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</si>
  <si>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</si>
  <si>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</si>
  <si>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</si>
  <si>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</si>
  <si>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</si>
  <si>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</si>
  <si>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</si>
  <si>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</si>
  <si>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</si>
  <si>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</si>
  <si>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</si>
  <si>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</si>
  <si>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</si>
  <si>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</si>
  <si>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</si>
  <si>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</si>
  <si>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</si>
  <si>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</si>
  <si>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</si>
  <si>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</si>
  <si>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</si>
  <si>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</si>
  <si>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</si>
  <si>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</si>
  <si>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</si>
  <si>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</si>
  <si>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</si>
  <si>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</si>
  <si>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</si>
  <si>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</si>
  <si>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</si>
  <si>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</si>
  <si>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</si>
  <si>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</si>
  <si>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</si>
  <si>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</si>
  <si>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</si>
  <si>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</si>
  <si>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</si>
  <si>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</si>
  <si>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</si>
  <si>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</si>
  <si>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</si>
  <si>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</si>
  <si>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</si>
  <si>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</si>
  <si>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</si>
  <si>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</si>
  <si>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</si>
  <si>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</si>
  <si>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</si>
  <si>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</si>
  <si>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</si>
  <si>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</si>
  <si>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</si>
  <si>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</si>
  <si>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</si>
  <si>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</si>
  <si>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</si>
  <si>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</si>
  <si>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</si>
  <si>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</si>
  <si>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</si>
  <si>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</si>
  <si>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</si>
  <si>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</si>
  <si>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</si>
  <si>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</si>
  <si>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</si>
  <si>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</si>
  <si>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</si>
  <si>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</si>
  <si>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</si>
  <si>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</si>
  <si>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</si>
  <si>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</si>
  <si>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</si>
  <si>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</si>
  <si>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</si>
  <si>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</si>
  <si>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</si>
  <si>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</si>
  <si>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</si>
  <si>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</si>
  <si>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</si>
  <si>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</si>
  <si>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</si>
  <si>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</si>
  <si>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</si>
  <si>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</si>
  <si>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</si>
  <si>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</si>
  <si>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</si>
  <si>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</si>
  <si>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</si>
  <si>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</si>
  <si>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</si>
  <si>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</si>
  <si>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</si>
  <si>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</si>
  <si>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</si>
  <si>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</si>
  <si>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</si>
  <si>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</si>
  <si>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</si>
  <si>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</si>
  <si>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</si>
  <si>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</si>
  <si>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</si>
  <si>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</si>
  <si>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</si>
  <si>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</si>
  <si>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</si>
  <si>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</si>
  <si>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</si>
  <si>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</si>
  <si>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</si>
  <si>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</si>
  <si>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</si>
  <si>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</si>
  <si>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</si>
  <si>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</si>
  <si>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</si>
  <si>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</si>
  <si>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</si>
  <si>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</si>
  <si>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</si>
  <si>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</si>
  <si>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</si>
  <si>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</si>
  <si>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</si>
  <si>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</si>
  <si>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</si>
  <si>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</si>
  <si>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</si>
  <si>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</si>
  <si>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</si>
  <si>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</si>
  <si>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</si>
  <si>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</si>
  <si>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</si>
  <si>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</si>
  <si>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</si>
  <si>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</si>
  <si>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</si>
  <si>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</si>
  <si>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</si>
  <si>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</si>
  <si>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</si>
  <si>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</si>
  <si>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</si>
  <si>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</si>
  <si>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</si>
  <si>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</si>
  <si>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</si>
  <si>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</si>
  <si>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</si>
  <si>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</si>
  <si>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</si>
  <si>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</si>
  <si>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</si>
  <si>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</si>
  <si>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</si>
  <si>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</si>
  <si>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</si>
  <si>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</si>
  <si>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</si>
  <si>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</si>
  <si>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</si>
  <si>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</si>
  <si>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</si>
  <si>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</si>
  <si>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</si>
  <si>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</si>
  <si>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</si>
  <si>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</si>
  <si>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</si>
  <si>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</si>
  <si>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</si>
  <si>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</si>
  <si>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</si>
  <si>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</si>
  <si>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</si>
  <si>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</si>
  <si>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</si>
  <si>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</si>
  <si>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</si>
  <si>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</si>
  <si>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</si>
  <si>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</si>
  <si>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</si>
  <si>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</si>
  <si>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</si>
  <si>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</si>
  <si>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</si>
  <si>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</si>
  <si>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</si>
  <si>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</si>
  <si>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</si>
  <si>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</si>
  <si>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</si>
  <si>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</si>
  <si>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</si>
  <si>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</si>
  <si>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</si>
  <si>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</si>
  <si>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</si>
  <si>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</si>
  <si>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</si>
  <si>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</si>
  <si>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</si>
  <si>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</si>
  <si>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</si>
  <si>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</si>
  <si>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</si>
  <si>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</si>
  <si>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</si>
  <si>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</si>
  <si>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</si>
  <si>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</si>
  <si>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</si>
  <si>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</si>
  <si>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</si>
  <si>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</si>
  <si>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</si>
  <si>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</si>
  <si>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</si>
  <si>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</si>
  <si>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</si>
  <si>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</si>
  <si>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</si>
  <si>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</si>
  <si>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</si>
  <si>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</si>
  <si>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</si>
  <si>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</si>
  <si>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</si>
  <si>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</si>
  <si>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</si>
  <si>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</si>
  <si>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</si>
  <si>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</si>
  <si>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</si>
  <si>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</si>
  <si>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</si>
  <si>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</si>
  <si>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</si>
  <si>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</si>
  <si>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</si>
  <si>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</si>
  <si>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</si>
  <si>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</si>
  <si>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</si>
  <si>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</si>
  <si>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</si>
  <si>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</si>
  <si>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</si>
  <si>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</si>
  <si>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</si>
  <si>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</si>
  <si>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</si>
  <si>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</si>
  <si>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</si>
  <si>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</si>
  <si>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</si>
  <si>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</si>
  <si>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</si>
  <si>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</si>
  <si>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</si>
  <si>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</si>
  <si>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</si>
  <si>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</si>
  <si>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</si>
  <si>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</si>
  <si>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</si>
  <si>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</si>
  <si>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</si>
  <si>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</si>
  <si>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</si>
  <si>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</si>
  <si>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</si>
  <si>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</si>
  <si>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</si>
  <si>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</si>
  <si>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</si>
  <si>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</si>
  <si>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</si>
  <si>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</si>
  <si>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</si>
  <si>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</si>
  <si>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</si>
  <si>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</si>
  <si>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</si>
  <si>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</si>
  <si>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</si>
  <si>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</si>
  <si>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</si>
  <si>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</si>
  <si>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</si>
  <si>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</si>
  <si>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</si>
  <si>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</si>
  <si>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</si>
  <si>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</si>
  <si>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</si>
  <si>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</si>
  <si>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</si>
  <si>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</si>
  <si>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</si>
  <si>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</si>
  <si>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</si>
  <si>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</si>
  <si>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</si>
  <si>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</si>
  <si>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</si>
  <si>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</si>
  <si>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</si>
  <si>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</si>
  <si>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</si>
  <si>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</si>
  <si>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</si>
  <si>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</si>
  <si>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</si>
  <si>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</si>
  <si>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</si>
  <si>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</si>
  <si>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</si>
  <si>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</si>
  <si>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</si>
  <si>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</si>
  <si>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</si>
  <si>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</si>
  <si>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</si>
  <si>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</si>
  <si>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</si>
  <si>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</si>
  <si>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</si>
  <si>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</si>
  <si>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</si>
  <si>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</si>
  <si>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</si>
  <si>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</si>
  <si>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</si>
  <si>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</si>
  <si>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</si>
  <si>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</si>
  <si>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</si>
  <si>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</si>
  <si>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</si>
  <si>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</si>
  <si>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</si>
  <si>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</si>
  <si>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</si>
  <si>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</si>
  <si>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</si>
  <si>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</si>
  <si>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</si>
  <si>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</si>
  <si>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</si>
  <si>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</si>
  <si>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</si>
  <si>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</si>
  <si>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</si>
  <si>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</si>
  <si>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</si>
  <si>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</si>
  <si>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</si>
  <si>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</si>
  <si>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</si>
  <si>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</si>
  <si>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</si>
  <si>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</si>
  <si>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</si>
  <si>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</si>
  <si>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</si>
  <si>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</si>
  <si>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</si>
  <si>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</si>
  <si>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</si>
  <si>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</si>
  <si>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</si>
  <si>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</si>
  <si>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</si>
  <si>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</si>
  <si>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</si>
  <si>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</si>
  <si>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</si>
  <si>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</si>
  <si>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</si>
  <si>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</si>
  <si>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</si>
  <si>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</si>
  <si>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</si>
  <si>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</si>
  <si>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</si>
  <si>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</si>
  <si>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</si>
  <si>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</si>
  <si>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</si>
  <si>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</si>
  <si>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</si>
  <si>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</si>
  <si>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</si>
  <si>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</si>
  <si>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</si>
  <si>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</si>
  <si>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</si>
  <si>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</si>
  <si>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</si>
  <si>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</si>
  <si>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</si>
  <si>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</si>
  <si>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</si>
  <si>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</si>
  <si>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</si>
  <si>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</si>
  <si>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</si>
  <si>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</si>
  <si>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</si>
  <si>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</si>
  <si>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</si>
  <si>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</si>
  <si>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</si>
  <si>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</si>
  <si>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</si>
  <si>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</si>
  <si>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</si>
  <si>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</si>
  <si>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</si>
  <si>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</si>
  <si>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</si>
  <si>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</si>
  <si>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</si>
  <si>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</si>
  <si>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</si>
  <si>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</si>
  <si>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</si>
  <si>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</si>
  <si>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</si>
  <si>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</si>
  <si>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</si>
  <si>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</si>
  <si>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</si>
  <si>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</si>
  <si>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</si>
  <si>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</si>
  <si>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</si>
  <si>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</si>
  <si>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</si>
  <si>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</si>
  <si>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</si>
  <si>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</si>
  <si>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</si>
  <si>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</si>
  <si>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</si>
  <si>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</si>
  <si>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</si>
  <si>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</si>
  <si>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</si>
  <si>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</si>
  <si>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</si>
  <si>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</si>
  <si>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</si>
  <si>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</si>
  <si>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</si>
  <si>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</si>
  <si>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</si>
  <si>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</si>
  <si>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</si>
  <si>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</si>
  <si>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</si>
  <si>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</si>
  <si>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</si>
  <si>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</si>
  <si>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</si>
  <si>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</si>
  <si>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</si>
  <si>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</si>
  <si>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</si>
  <si>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</si>
  <si>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</si>
  <si>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</si>
  <si>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</si>
  <si>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</si>
  <si>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</si>
  <si>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</si>
  <si>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</si>
  <si>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</si>
  <si>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</si>
  <si>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</si>
  <si>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</si>
  <si>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</si>
  <si>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</si>
  <si>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</si>
  <si>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</si>
  <si>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</si>
  <si>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</si>
  <si>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</si>
  <si>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</si>
  <si>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</si>
  <si>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</si>
  <si>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</si>
  <si>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</si>
  <si>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</si>
  <si>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</si>
  <si>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</si>
  <si>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</si>
  <si>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</si>
  <si>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</si>
  <si>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</si>
  <si>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</si>
  <si>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</si>
  <si>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</si>
  <si>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</si>
  <si>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</si>
  <si>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</si>
  <si>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</si>
  <si>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</si>
  <si>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</si>
  <si>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</si>
  <si>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</si>
  <si>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</si>
  <si>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</si>
  <si>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</si>
  <si>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</si>
  <si>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</si>
  <si>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</si>
  <si>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</si>
  <si>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</si>
  <si>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</si>
  <si>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</si>
  <si>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</si>
  <si>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</si>
  <si>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</si>
  <si>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</si>
  <si>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</si>
  <si>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</si>
  <si>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</si>
  <si>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</si>
  <si>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</si>
  <si>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</si>
  <si>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</si>
  <si>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</si>
  <si>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</si>
  <si>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</si>
  <si>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</si>
  <si>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</si>
  <si>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</si>
  <si>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</si>
  <si>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</si>
  <si>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</si>
  <si>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</si>
  <si>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</si>
  <si>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</si>
  <si>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</si>
  <si>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</si>
  <si>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</si>
  <si>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</si>
  <si>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</si>
  <si>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</si>
  <si>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</si>
  <si>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</si>
  <si>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</si>
  <si>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</si>
  <si>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</si>
  <si>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</si>
  <si>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</si>
  <si>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</si>
  <si>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</si>
  <si>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</si>
  <si>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</si>
  <si>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</si>
  <si>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</si>
  <si>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</si>
  <si>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</si>
  <si>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</si>
  <si>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</si>
  <si>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</si>
  <si>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</si>
  <si>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</si>
  <si>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</si>
  <si>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</si>
  <si>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</si>
  <si>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</si>
  <si>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</si>
  <si>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</si>
  <si>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</si>
  <si>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</si>
  <si>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</si>
  <si>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</si>
  <si>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</si>
  <si>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</si>
  <si>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</si>
  <si>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</si>
  <si>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</si>
  <si>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</si>
  <si>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</si>
  <si>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</si>
  <si>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</si>
  <si>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</si>
  <si>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</si>
  <si>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</si>
  <si>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</si>
  <si>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</si>
  <si>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</si>
  <si>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</si>
  <si>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</si>
  <si>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</si>
  <si>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</si>
  <si>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</si>
  <si>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</si>
  <si>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</si>
  <si>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</si>
  <si>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</si>
  <si>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</si>
  <si>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</si>
  <si>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</si>
  <si>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</si>
  <si>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</si>
  <si>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</si>
  <si>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</si>
  <si>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</si>
  <si>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</si>
  <si>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</si>
  <si>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</si>
  <si>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</si>
  <si>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</si>
  <si>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</si>
  <si>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</si>
  <si>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</si>
  <si>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</si>
  <si>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</si>
  <si>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</si>
  <si>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</si>
  <si>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</si>
  <si>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</si>
  <si>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</si>
  <si>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</si>
  <si>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</si>
  <si>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</si>
  <si>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</si>
  <si>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</si>
  <si>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</si>
  <si>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</si>
  <si>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</si>
  <si>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</si>
  <si>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</si>
  <si>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</si>
  <si>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</si>
  <si>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</si>
  <si>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</si>
  <si>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</si>
  <si>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</si>
  <si>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</si>
  <si>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</si>
  <si>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</si>
  <si>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</si>
  <si>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</si>
  <si>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</si>
  <si>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</si>
  <si>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</si>
  <si>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</si>
  <si>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</si>
  <si>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</si>
  <si>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</si>
  <si>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</si>
  <si>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</si>
  <si>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</si>
  <si>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</si>
  <si>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</si>
  <si>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</si>
  <si>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</si>
  <si>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</si>
  <si>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</si>
  <si>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</si>
  <si>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</si>
  <si>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</si>
  <si>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</si>
  <si>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</si>
  <si>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</si>
  <si>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</si>
  <si>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</si>
  <si>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</si>
  <si>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</si>
  <si>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</si>
  <si>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</si>
  <si>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</si>
  <si>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</si>
  <si>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</si>
  <si>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</si>
  <si>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</si>
  <si>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</si>
  <si>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</si>
  <si>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</si>
  <si>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</si>
  <si>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</si>
  <si>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</si>
  <si>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</si>
  <si>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</si>
  <si>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</si>
  <si>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</si>
  <si>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</si>
  <si>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</si>
  <si>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</si>
  <si>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</si>
  <si>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</si>
  <si>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</si>
  <si>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</si>
  <si>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</si>
  <si>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</si>
  <si>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</si>
  <si>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</si>
  <si>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</si>
  <si>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</si>
  <si>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</si>
  <si>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</si>
  <si>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</si>
  <si>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</si>
  <si>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</si>
  <si>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</si>
  <si>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</si>
  <si>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</si>
  <si>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</si>
  <si>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</si>
  <si>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</si>
  <si>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</si>
  <si>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</si>
  <si>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</si>
  <si>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</si>
  <si>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</si>
  <si>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</si>
  <si>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</si>
  <si>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</si>
  <si>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</si>
  <si>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</si>
  <si>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</si>
  <si>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</si>
  <si>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</si>
  <si>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</si>
  <si>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</si>
  <si>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</si>
  <si>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</si>
  <si>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</si>
  <si>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</si>
  <si>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</si>
  <si>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</si>
  <si>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</si>
  <si>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</si>
  <si>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</si>
  <si>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</si>
  <si>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</si>
  <si>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</si>
  <si>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</si>
  <si>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</si>
  <si>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</si>
  <si>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</si>
  <si>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</si>
  <si>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</si>
  <si>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</si>
  <si>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</si>
  <si>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</si>
  <si>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</si>
  <si>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</si>
  <si>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</si>
  <si>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</si>
  <si>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</si>
  <si>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</si>
  <si>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</si>
  <si>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</si>
  <si>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</si>
  <si>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</si>
  <si>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</si>
  <si>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</si>
  <si>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</si>
  <si>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</si>
  <si>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</si>
  <si>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</si>
  <si>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</si>
  <si>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</si>
  <si>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</si>
  <si>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</si>
  <si>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</si>
  <si>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</si>
  <si>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</si>
  <si>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</si>
  <si>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</si>
  <si>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</si>
  <si>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</si>
  <si>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</si>
  <si>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</si>
  <si>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</si>
  <si>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</si>
  <si>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</si>
  <si>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</si>
  <si>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</si>
  <si>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</si>
  <si>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</si>
  <si>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</si>
  <si>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</si>
  <si>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</si>
  <si>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</si>
  <si>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</si>
  <si>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</si>
  <si>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</si>
  <si>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</si>
  <si>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</si>
  <si>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</si>
  <si>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</si>
  <si>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</si>
  <si>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</si>
  <si>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</si>
  <si>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</si>
  <si>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</si>
  <si>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</si>
  <si>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</si>
  <si>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</si>
  <si>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</si>
  <si>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</si>
  <si>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</si>
  <si>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</si>
  <si>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</si>
  <si>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</si>
  <si>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</si>
  <si>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</si>
  <si>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</si>
  <si>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</si>
  <si>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</si>
  <si>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</si>
  <si>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</si>
  <si>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</si>
  <si>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</si>
  <si>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</si>
  <si>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</si>
  <si>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</si>
  <si>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</si>
  <si>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</si>
  <si>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</si>
  <si>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</si>
  <si>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</si>
  <si>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</si>
  <si>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</si>
  <si>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</si>
  <si>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</si>
  <si>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</si>
  <si>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</si>
  <si>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</si>
  <si>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</si>
  <si>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</si>
  <si>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</si>
  <si>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</si>
  <si>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</si>
  <si>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</si>
  <si>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</si>
  <si>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</si>
  <si>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</si>
  <si>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</si>
  <si>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</si>
  <si>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</si>
  <si>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</si>
  <si>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</si>
  <si>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</si>
  <si>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</si>
  <si>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</si>
  <si>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</si>
  <si>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</si>
  <si>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</si>
  <si>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</si>
  <si>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</si>
  <si>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</si>
  <si>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</si>
  <si>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</si>
  <si>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</si>
  <si>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</si>
  <si>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</si>
  <si>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</si>
  <si>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</si>
  <si>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</si>
  <si>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</si>
  <si>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</si>
  <si>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</si>
  <si>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</si>
  <si>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</si>
  <si>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</si>
  <si>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</si>
  <si>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</si>
  <si>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</si>
  <si>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</si>
  <si>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</si>
  <si>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</si>
  <si>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</si>
  <si>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</si>
  <si>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</si>
  <si>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</si>
  <si>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</si>
  <si>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</si>
  <si>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</si>
  <si>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</si>
  <si>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</si>
  <si>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</si>
  <si>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</si>
  <si>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</si>
  <si>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</si>
  <si>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</si>
  <si>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</si>
  <si>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</si>
  <si>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</si>
  <si>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</si>
  <si>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</si>
  <si>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</si>
  <si>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</si>
  <si>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</si>
  <si>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</si>
  <si>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</si>
  <si>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</si>
  <si>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</si>
  <si>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</si>
  <si>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</si>
  <si>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</si>
  <si>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</si>
  <si>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</si>
  <si>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</si>
  <si>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</si>
  <si>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</si>
  <si>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</si>
  <si>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</si>
  <si>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</si>
  <si>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</si>
  <si>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</si>
  <si>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</si>
  <si>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</si>
  <si>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</si>
  <si>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</si>
  <si>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</si>
  <si>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</si>
  <si>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</si>
  <si>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</si>
  <si>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</si>
  <si>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</si>
  <si>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</si>
  <si>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</si>
  <si>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</si>
  <si>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</si>
  <si>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</si>
  <si>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</si>
  <si>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</si>
  <si>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</si>
  <si>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</si>
  <si>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</si>
  <si>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</si>
  <si>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</si>
  <si>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</si>
  <si>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</si>
  <si>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</si>
  <si>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</si>
  <si>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</si>
  <si>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</si>
  <si>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</si>
  <si>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</si>
  <si>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</si>
  <si>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</si>
  <si>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</si>
  <si>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</si>
  <si>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</si>
  <si>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</si>
  <si>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</si>
  <si>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</si>
  <si>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</si>
  <si>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</si>
  <si>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</si>
  <si>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</si>
  <si>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</si>
  <si>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</si>
  <si>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</si>
  <si>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</si>
  <si>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</si>
  <si>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</si>
  <si>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</si>
  <si>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</si>
  <si>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</si>
  <si>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</si>
  <si>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</si>
  <si>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</si>
  <si>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</si>
  <si>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</si>
  <si>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</si>
  <si>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</si>
  <si>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</si>
  <si>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</si>
  <si>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</si>
  <si>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</si>
  <si>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</si>
  <si>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</si>
  <si>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</si>
  <si>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</si>
  <si>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</si>
  <si>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</si>
  <si>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</si>
  <si>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</si>
  <si>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</si>
  <si>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</si>
  <si>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</si>
  <si>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</si>
  <si>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</si>
  <si>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</si>
  <si>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</si>
  <si>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</si>
  <si>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</si>
  <si>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</si>
  <si>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</si>
  <si>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</si>
  <si>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</si>
  <si>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</si>
  <si>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</si>
  <si>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</si>
  <si>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</si>
  <si>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</si>
  <si>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</si>
  <si>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</si>
  <si>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</si>
  <si>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</si>
  <si>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</si>
  <si>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</si>
  <si>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</si>
  <si>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</si>
  <si>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</si>
  <si>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</si>
  <si>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</si>
  <si>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</si>
  <si>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</si>
  <si>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</si>
  <si>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</si>
  <si>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</si>
  <si>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</si>
  <si>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</si>
  <si>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</si>
  <si>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</si>
  <si>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</si>
  <si>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</si>
  <si>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</si>
  <si>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</si>
  <si>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</si>
  <si>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</si>
  <si>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</si>
  <si>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</si>
  <si>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</si>
  <si>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</si>
  <si>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</si>
  <si>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</si>
  <si>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</si>
  <si>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</si>
  <si>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</si>
  <si>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</si>
  <si>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</si>
  <si>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</si>
  <si>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</si>
  <si>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</si>
  <si>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</si>
  <si>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</si>
  <si>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</si>
  <si>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</si>
  <si>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</si>
  <si>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</si>
  <si>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</si>
  <si>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</si>
  <si>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</si>
  <si>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</si>
  <si>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</si>
  <si>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</si>
  <si>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</si>
  <si>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</si>
  <si>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</si>
  <si>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</si>
  <si>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</si>
  <si>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</si>
  <si>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</si>
  <si>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</si>
  <si>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</si>
  <si>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</si>
  <si>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</si>
  <si>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</si>
  <si>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</si>
  <si>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</si>
  <si>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</si>
  <si>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</si>
  <si>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</si>
  <si>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</si>
  <si>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</si>
  <si>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</si>
  <si>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</si>
  <si>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</si>
  <si>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</si>
  <si>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</si>
  <si>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</si>
  <si>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</si>
  <si>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</si>
  <si>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</si>
  <si>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</si>
  <si>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</si>
  <si>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</si>
  <si>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</si>
  <si>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</si>
  <si>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</si>
  <si>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</si>
  <si>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</si>
  <si>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</si>
  <si>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</si>
  <si>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</si>
  <si>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</si>
  <si>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</si>
  <si>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</si>
  <si>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</si>
  <si>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</si>
  <si>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</si>
  <si>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</si>
  <si>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</si>
  <si>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</si>
  <si>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</si>
  <si>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</si>
  <si>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</si>
  <si>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</si>
  <si>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</si>
  <si>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</si>
  <si>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</si>
  <si>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</si>
  <si>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</si>
  <si>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</si>
  <si>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</si>
  <si>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</si>
  <si>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</si>
  <si>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</si>
  <si>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</si>
  <si>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</si>
  <si>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</si>
  <si>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</si>
  <si>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</si>
  <si>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</si>
  <si>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</si>
  <si>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</si>
  <si>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</si>
  <si>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</si>
  <si>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</si>
  <si>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</si>
  <si>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</si>
  <si>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</si>
  <si>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</si>
  <si>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</si>
  <si>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</si>
  <si>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</si>
  <si>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</si>
  <si>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</si>
  <si>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</si>
  <si>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</si>
  <si>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</si>
  <si>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</si>
  <si>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</si>
  <si>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</si>
  <si>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</si>
  <si>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</si>
  <si>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</si>
  <si>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</si>
  <si>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</si>
  <si>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</si>
  <si>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</si>
  <si>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</si>
  <si>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</si>
  <si>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</si>
  <si>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</si>
  <si>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</si>
  <si>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</si>
  <si>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</si>
  <si>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</si>
  <si>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</si>
  <si>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</si>
  <si>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</si>
  <si>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</si>
  <si>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</si>
  <si>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</si>
  <si>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</si>
  <si>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</si>
  <si>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</si>
  <si>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</si>
  <si>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</si>
  <si>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</si>
  <si>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</si>
  <si>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</si>
  <si>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</si>
  <si>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</si>
  <si>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</si>
  <si>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</si>
  <si>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</si>
  <si>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</si>
  <si>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</si>
  <si>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</si>
  <si>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</si>
  <si>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</si>
  <si>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</si>
  <si>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</si>
  <si>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</si>
  <si>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</si>
  <si>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</si>
  <si>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</si>
  <si>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</si>
  <si>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</si>
  <si>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</si>
  <si>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</si>
  <si>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</si>
  <si>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</si>
  <si>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</si>
  <si>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</si>
  <si>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</si>
  <si>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</si>
  <si>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</si>
  <si>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</si>
  <si>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</si>
  <si>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</si>
  <si>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</si>
  <si>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</si>
  <si>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</si>
  <si>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</si>
  <si>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</si>
  <si>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</si>
  <si>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</si>
  <si>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</si>
  <si>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</si>
  <si>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</si>
  <si>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</si>
  <si>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</si>
  <si>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</si>
  <si>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</si>
  <si>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</si>
  <si>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</si>
  <si>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</si>
  <si>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</si>
  <si>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</si>
  <si>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</si>
  <si>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</si>
  <si>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</si>
  <si>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</si>
  <si>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</si>
  <si>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</si>
  <si>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</si>
  <si>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</si>
  <si>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</si>
  <si>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</si>
  <si>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</si>
  <si>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</si>
  <si>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</si>
  <si>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</si>
  <si>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</si>
  <si>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</si>
  <si>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</si>
  <si>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</si>
  <si>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</si>
  <si>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</si>
  <si>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</si>
  <si>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</si>
  <si>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</si>
  <si>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</si>
  <si>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</si>
  <si>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</si>
  <si>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</si>
  <si>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</si>
  <si>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</si>
  <si>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</si>
  <si>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</si>
  <si>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</si>
  <si>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</si>
  <si>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</si>
  <si>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</si>
  <si>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</si>
  <si>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</si>
  <si>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</si>
  <si>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</si>
  <si>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</si>
  <si>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</si>
  <si>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</si>
  <si>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</si>
  <si>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</si>
  <si>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</si>
  <si>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</si>
  <si>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</si>
  <si>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</si>
  <si>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</si>
  <si>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</si>
  <si>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</si>
  <si>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</si>
  <si>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</si>
  <si>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</si>
  <si>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</si>
  <si>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</si>
  <si>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</si>
  <si>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</si>
  <si>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</si>
  <si>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</si>
  <si>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</si>
  <si>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</si>
  <si>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</si>
  <si>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</si>
  <si>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</si>
  <si>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</si>
  <si>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</si>
  <si>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</si>
  <si>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</si>
  <si>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</si>
  <si>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</si>
  <si>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</si>
  <si>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</si>
  <si>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</si>
  <si>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</si>
  <si>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</si>
  <si>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</si>
  <si>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</si>
  <si>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</si>
  <si>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</si>
  <si>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</si>
  <si>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</si>
  <si>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</si>
  <si>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</si>
  <si>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</si>
  <si>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</si>
  <si>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</si>
  <si>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</si>
  <si>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</si>
  <si>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</si>
  <si>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</si>
  <si>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</si>
  <si>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</si>
  <si>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</si>
  <si>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</si>
  <si>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</si>
  <si>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</si>
  <si>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</si>
  <si>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</si>
  <si>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</si>
  <si>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</si>
  <si>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</si>
  <si>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</si>
  <si>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</si>
  <si>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</si>
  <si>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</si>
  <si>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</si>
  <si>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</si>
  <si>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</si>
  <si>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</si>
  <si>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</si>
  <si>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</si>
  <si>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</si>
  <si>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</si>
  <si>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</si>
  <si>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</si>
  <si>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</si>
  <si>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</si>
  <si>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</si>
  <si>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</si>
  <si>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</si>
  <si>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</si>
  <si>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</si>
  <si>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</si>
  <si>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</si>
  <si>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</si>
  <si>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</si>
  <si>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</si>
  <si>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</si>
  <si>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</si>
  <si>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</si>
  <si>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</si>
  <si>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</si>
  <si>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</si>
  <si>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</si>
  <si>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</si>
  <si>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</si>
  <si>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</si>
  <si>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</si>
  <si>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</si>
  <si>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</si>
  <si>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</si>
  <si>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</si>
  <si>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</si>
  <si>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</si>
  <si>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</si>
  <si>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</si>
  <si>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</si>
  <si>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</si>
  <si>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</si>
  <si>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</si>
  <si>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</si>
  <si>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</si>
  <si>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</si>
  <si>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</si>
  <si>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</si>
  <si>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</si>
  <si>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</si>
  <si>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</si>
  <si>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</si>
  <si>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</si>
  <si>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</si>
  <si>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</si>
  <si>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</si>
  <si>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</si>
  <si>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</si>
  <si>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</si>
  <si>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</si>
  <si>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</si>
  <si>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</si>
  <si>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</si>
  <si>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</si>
  <si>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</si>
  <si>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</si>
  <si>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</si>
  <si>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</si>
  <si>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</si>
  <si>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</si>
  <si>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</si>
  <si>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</si>
  <si>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</si>
  <si>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</si>
  <si>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</si>
  <si>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</si>
  <si>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</si>
  <si>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</si>
  <si>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</si>
  <si>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</si>
  <si>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</si>
  <si>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</si>
  <si>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</si>
  <si>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</si>
  <si>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</si>
  <si>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</si>
  <si>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</si>
  <si>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</si>
  <si>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</si>
  <si>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</si>
  <si>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</si>
  <si>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</si>
  <si>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</si>
  <si>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</si>
  <si>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</si>
  <si>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</si>
  <si>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</si>
  <si>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</si>
  <si>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</si>
  <si>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</si>
  <si>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</si>
  <si>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</si>
  <si>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</si>
  <si>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</si>
  <si>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</si>
  <si>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</si>
  <si>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</si>
  <si>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</si>
  <si>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</si>
  <si>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</si>
  <si>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</si>
  <si>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</si>
  <si>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</si>
  <si>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</si>
  <si>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</si>
  <si>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</si>
  <si>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</si>
  <si>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</si>
  <si>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</si>
  <si>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</si>
  <si>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</si>
  <si>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</si>
  <si>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</si>
  <si>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</si>
  <si>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</si>
  <si>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</si>
  <si>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</si>
  <si>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</si>
  <si>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</si>
  <si>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</si>
  <si>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</si>
  <si>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</si>
  <si>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</si>
  <si>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</si>
  <si>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</si>
  <si>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</si>
  <si>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</si>
  <si>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</si>
  <si>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</si>
  <si>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</si>
  <si>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</si>
  <si>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</si>
  <si>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</si>
  <si>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</si>
  <si>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</si>
  <si>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</si>
  <si>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</si>
  <si>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</si>
  <si>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</si>
  <si>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</si>
  <si>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</si>
  <si>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</si>
  <si>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</si>
  <si>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</si>
  <si>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</si>
  <si>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</si>
  <si>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</si>
  <si>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</si>
  <si>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</si>
  <si>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</si>
  <si>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</si>
  <si>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</si>
  <si>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</si>
  <si>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</si>
  <si>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</si>
  <si>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</si>
  <si>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</si>
  <si>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</si>
  <si>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</si>
  <si>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</si>
  <si>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</si>
  <si>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</si>
  <si>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</si>
  <si>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</si>
  <si>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</si>
  <si>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</si>
  <si>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</si>
  <si>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</si>
  <si>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</si>
  <si>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</si>
  <si>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</si>
  <si>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</si>
  <si>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</si>
  <si>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</si>
  <si>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</si>
  <si>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</si>
  <si>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</si>
  <si>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</si>
  <si>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</si>
  <si>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</si>
  <si>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</si>
  <si>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</si>
  <si>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</si>
  <si>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</si>
  <si>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</si>
  <si>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</si>
  <si>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</si>
  <si>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</si>
  <si>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</si>
  <si>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</si>
  <si>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</si>
  <si>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</si>
  <si>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</si>
  <si>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</si>
  <si>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</si>
  <si>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</si>
  <si>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</si>
  <si>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</si>
  <si>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</si>
  <si>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</si>
  <si>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</si>
  <si>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</si>
  <si>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</si>
  <si>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</si>
  <si>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</si>
  <si>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</si>
  <si>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</si>
  <si>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</si>
  <si>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</si>
  <si>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</si>
  <si>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</si>
  <si>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</si>
  <si>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</si>
  <si>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</si>
  <si>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</si>
  <si>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</si>
  <si>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</si>
  <si>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</si>
  <si>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</si>
  <si>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</si>
  <si>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</si>
  <si>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</si>
  <si>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</si>
  <si>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</si>
  <si>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</si>
  <si>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</si>
  <si>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</si>
  <si>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</si>
  <si>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</si>
  <si>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</si>
  <si>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</si>
  <si>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</si>
  <si>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</si>
  <si>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</si>
  <si>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</si>
  <si>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</si>
  <si>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</si>
  <si>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</si>
  <si>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</si>
  <si>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</si>
  <si>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</si>
  <si>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</si>
  <si>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</si>
  <si>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</si>
  <si>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</si>
  <si>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</si>
  <si>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</si>
  <si>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</si>
  <si>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</si>
  <si>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</si>
  <si>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</si>
  <si>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</si>
  <si>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</si>
  <si>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</si>
  <si>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</si>
  <si>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</si>
  <si>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</si>
  <si>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</si>
  <si>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</si>
  <si>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</si>
  <si>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</si>
  <si>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</si>
  <si>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</si>
  <si>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</si>
  <si>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</si>
  <si>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</si>
  <si>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</si>
  <si>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</si>
  <si>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</si>
  <si>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</si>
  <si>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</si>
  <si>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</si>
  <si>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</si>
  <si>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</si>
  <si>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</si>
  <si>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</si>
  <si>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</si>
  <si>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</si>
  <si>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</si>
  <si>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</si>
  <si>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</si>
  <si>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</si>
  <si>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</si>
  <si>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</si>
  <si>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</si>
  <si>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</si>
  <si>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</si>
  <si>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</si>
  <si>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</si>
  <si>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</si>
  <si>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</si>
  <si>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</si>
  <si>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</si>
  <si>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</si>
  <si>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</si>
  <si>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</si>
  <si>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</si>
  <si>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</si>
  <si>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</si>
  <si>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</si>
  <si>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</si>
  <si>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</si>
  <si>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</si>
  <si>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</si>
  <si>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</si>
  <si>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</si>
  <si>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</si>
  <si>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</si>
  <si>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</si>
  <si>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</si>
  <si>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</si>
  <si>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</si>
  <si>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</si>
  <si>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</si>
  <si>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</si>
  <si>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</si>
  <si>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</si>
  <si>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</si>
  <si>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</si>
  <si>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</si>
  <si>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</si>
  <si>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</si>
  <si>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</si>
  <si>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</si>
  <si>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</si>
  <si>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</si>
  <si>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</si>
  <si>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</si>
  <si>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</si>
  <si>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</si>
  <si>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</si>
  <si>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</si>
  <si>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</si>
  <si>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</si>
  <si>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</si>
  <si>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</si>
  <si>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</si>
  <si>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</si>
  <si>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</si>
  <si>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</si>
  <si>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</si>
  <si>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</si>
  <si>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</si>
  <si>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</si>
  <si>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</si>
  <si>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</si>
  <si>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</si>
  <si>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</si>
  <si>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</si>
  <si>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</si>
  <si>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</si>
  <si>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</si>
  <si>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</si>
  <si>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</si>
  <si>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</si>
  <si>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</si>
  <si>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</si>
  <si>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</si>
  <si>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</si>
  <si>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</si>
  <si>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</si>
  <si>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</si>
  <si>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</si>
  <si>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</si>
  <si>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</si>
  <si>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</si>
  <si>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</si>
  <si>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</si>
  <si>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</si>
  <si>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</si>
  <si>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</si>
  <si>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</si>
  <si>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</si>
  <si>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</si>
  <si>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</si>
  <si>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</si>
  <si>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</si>
  <si>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</si>
  <si>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</si>
  <si>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</si>
  <si>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</si>
  <si>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</si>
  <si>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</si>
  <si>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</si>
  <si>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</si>
  <si>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</si>
  <si>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</si>
  <si>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</si>
  <si>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</si>
  <si>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</si>
  <si>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</si>
  <si>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</si>
  <si>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</si>
  <si>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</si>
  <si>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</si>
  <si>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</si>
  <si>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</si>
  <si>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</si>
  <si>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</si>
  <si>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</si>
  <si>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</si>
  <si>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</si>
  <si>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</si>
  <si>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</si>
  <si>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</si>
  <si>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</si>
  <si>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</si>
  <si>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</si>
  <si>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</si>
  <si>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</si>
  <si>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</si>
  <si>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</si>
  <si>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</si>
  <si>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</si>
  <si>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</si>
  <si>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</si>
  <si>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</si>
  <si>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</si>
  <si>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</si>
  <si>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</si>
  <si>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</si>
  <si>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</si>
  <si>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</si>
  <si>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</si>
  <si>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</si>
  <si>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</si>
  <si>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</si>
  <si>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</si>
  <si>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</si>
  <si>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</si>
  <si>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</si>
  <si>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</si>
  <si>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</si>
  <si>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</si>
  <si>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</si>
  <si>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</si>
  <si>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</si>
  <si>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</si>
  <si>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</si>
  <si>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</si>
  <si>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</si>
  <si>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</si>
  <si>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</si>
  <si>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</si>
  <si>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</si>
  <si>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</si>
  <si>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</si>
  <si>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</si>
  <si>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</si>
  <si>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</si>
  <si>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</si>
  <si>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</si>
  <si>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</si>
  <si>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</si>
  <si>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</si>
  <si>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</si>
  <si>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</si>
  <si>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</si>
  <si>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</si>
  <si>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</si>
  <si>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</si>
  <si>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</si>
  <si>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</si>
  <si>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</si>
  <si>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</si>
  <si>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</si>
  <si>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</si>
  <si>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</si>
  <si>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</si>
  <si>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</si>
  <si>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</si>
  <si>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</si>
  <si>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</si>
  <si>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</si>
  <si>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</si>
  <si>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</si>
  <si>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</si>
  <si>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</si>
  <si>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</si>
  <si>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</si>
  <si>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</si>
  <si>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</si>
  <si>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</si>
  <si>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</si>
  <si>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</si>
  <si>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</si>
  <si>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</si>
  <si>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</si>
  <si>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</si>
  <si>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</si>
  <si>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</si>
  <si>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</si>
  <si>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</si>
  <si>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</si>
  <si>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</si>
  <si>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</si>
  <si>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</si>
  <si>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</si>
  <si>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</si>
  <si>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</si>
  <si>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</si>
  <si>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</si>
  <si>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</si>
  <si>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</si>
  <si>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</si>
  <si>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</si>
  <si>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</si>
  <si>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</si>
  <si>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</si>
  <si>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</si>
  <si>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</si>
  <si>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</si>
  <si>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</si>
  <si>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</si>
  <si>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</si>
  <si>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</si>
  <si>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</si>
  <si>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</si>
  <si>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</si>
  <si>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</si>
  <si>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</si>
  <si>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</si>
  <si>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</si>
  <si>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</si>
  <si>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</si>
  <si>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</si>
  <si>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</si>
  <si>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</si>
  <si>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</si>
  <si>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</si>
  <si>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</si>
  <si>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</si>
  <si>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</si>
  <si>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</si>
  <si>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</si>
  <si>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</si>
  <si>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</si>
  <si>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</si>
  <si>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</si>
  <si>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</si>
  <si>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</si>
  <si>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</si>
  <si>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</si>
  <si>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</si>
  <si>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</si>
  <si>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</si>
  <si>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</si>
  <si>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</si>
  <si>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</si>
  <si>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</si>
  <si>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</si>
  <si>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</si>
  <si>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</si>
  <si>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</si>
  <si>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</si>
  <si>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</si>
  <si>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</si>
  <si>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</si>
  <si>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</si>
  <si>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</si>
  <si>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</si>
  <si>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</si>
  <si>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</si>
  <si>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</si>
  <si>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</si>
  <si>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</si>
  <si>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</si>
  <si>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</si>
  <si>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</si>
  <si>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</si>
  <si>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</si>
  <si>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</si>
  <si>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</si>
  <si>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</si>
  <si>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</si>
  <si>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</si>
  <si>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</si>
  <si>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</si>
  <si>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</si>
  <si>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</si>
  <si>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</si>
  <si>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</si>
  <si>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</si>
  <si>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</si>
  <si>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</si>
  <si>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</si>
  <si>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</si>
  <si>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</si>
  <si>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</si>
  <si>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</si>
  <si>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</si>
  <si>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</si>
  <si>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</si>
  <si>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</si>
  <si>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</si>
  <si>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</si>
  <si>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</si>
  <si>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</si>
  <si>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</si>
  <si>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</si>
  <si>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</si>
  <si>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</si>
  <si>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</si>
  <si>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</si>
  <si>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</si>
  <si>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</si>
  <si>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</si>
  <si>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</si>
  <si>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</si>
  <si>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</si>
  <si>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</si>
  <si>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</si>
  <si>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</si>
  <si>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</si>
  <si>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</si>
  <si>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</si>
  <si>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</si>
  <si>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</si>
  <si>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</si>
  <si>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</si>
  <si>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</si>
  <si>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</si>
  <si>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</si>
  <si>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</si>
  <si>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</si>
  <si>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</si>
  <si>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</si>
  <si>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</si>
  <si>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</si>
  <si>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</si>
  <si>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</si>
  <si>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</si>
  <si>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</si>
  <si>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</si>
  <si>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</si>
  <si>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</si>
  <si>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</si>
  <si>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</si>
  <si>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</si>
  <si>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</si>
  <si>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</si>
  <si>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</si>
  <si>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</si>
  <si>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</si>
  <si>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</si>
  <si>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</si>
  <si>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</si>
  <si>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</si>
  <si>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</si>
  <si>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</si>
  <si>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</si>
  <si>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</si>
  <si>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</si>
  <si>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</si>
  <si>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</si>
  <si>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</si>
  <si>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</si>
  <si>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</si>
  <si>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</si>
  <si>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</si>
  <si>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</si>
  <si>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</si>
  <si>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</si>
  <si>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</si>
  <si>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</si>
  <si>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</si>
  <si>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</si>
  <si>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</si>
  <si>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</si>
  <si>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</si>
  <si>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</si>
  <si>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</si>
  <si>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</si>
  <si>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</si>
  <si>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</si>
  <si>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</si>
  <si>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</si>
  <si>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</si>
  <si>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</si>
  <si>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</si>
  <si>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</si>
  <si>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</si>
  <si>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</si>
  <si>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</si>
  <si>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</si>
  <si>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</si>
  <si>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</si>
  <si>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</si>
  <si>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</si>
  <si>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</si>
  <si>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</si>
  <si>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</si>
  <si>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</si>
  <si>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</si>
  <si>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</si>
  <si>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</si>
  <si>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</si>
  <si>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</si>
  <si>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</si>
  <si>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</si>
  <si>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</si>
  <si>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</si>
  <si>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</si>
  <si>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</si>
  <si>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</si>
  <si>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</si>
  <si>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</si>
  <si>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</si>
  <si>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</si>
  <si>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</si>
  <si>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</si>
  <si>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</si>
  <si>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</si>
  <si>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</si>
  <si>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</si>
  <si>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</si>
  <si>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</si>
  <si>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</si>
  <si>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</si>
  <si>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</si>
  <si>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</si>
  <si>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</si>
  <si>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</si>
  <si>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</si>
  <si>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</si>
  <si>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</si>
  <si>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</si>
  <si>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</si>
  <si>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</si>
  <si>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</si>
  <si>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</si>
  <si>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</si>
  <si>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</si>
  <si>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</si>
  <si>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</si>
  <si>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</si>
  <si>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</si>
  <si>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</si>
  <si>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</si>
  <si>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</si>
  <si>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</si>
  <si>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</si>
  <si>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</si>
  <si>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</si>
  <si>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</si>
  <si>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</si>
  <si>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</si>
  <si>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</si>
  <si>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</si>
  <si>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</si>
  <si>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</si>
  <si>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</si>
  <si>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</si>
  <si>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</si>
  <si>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</si>
  <si>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</si>
  <si>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</si>
  <si>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</si>
  <si>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</si>
  <si>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</si>
  <si>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</si>
  <si>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</si>
  <si>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</si>
  <si>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</si>
  <si>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</si>
  <si>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</si>
  <si>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</si>
  <si>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</si>
  <si>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</si>
  <si>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</si>
  <si>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</si>
  <si>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</si>
  <si>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</si>
  <si>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</si>
  <si>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</si>
  <si>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</si>
  <si>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</si>
  <si>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</si>
  <si>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</si>
  <si>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</si>
  <si>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</si>
  <si>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</si>
  <si>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</si>
  <si>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</si>
  <si>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</si>
  <si>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</si>
  <si>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</si>
  <si>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</si>
  <si>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</si>
  <si>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</si>
  <si>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</si>
  <si>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</si>
  <si>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</si>
  <si>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</si>
  <si>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</si>
  <si>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</si>
  <si>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</si>
  <si>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</si>
  <si>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</si>
  <si>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</si>
  <si>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</si>
  <si>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</si>
  <si>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</si>
  <si>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</si>
  <si>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</si>
  <si>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</si>
  <si>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</si>
  <si>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</si>
  <si>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</si>
  <si>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</si>
  <si>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</si>
  <si>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</si>
  <si>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</si>
  <si>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</si>
  <si>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</si>
  <si>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</si>
  <si>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</si>
  <si>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</si>
  <si>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</si>
  <si>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</si>
  <si>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</si>
  <si>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</si>
  <si>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</si>
  <si>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</si>
  <si>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</si>
  <si>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</si>
  <si>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</si>
  <si>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</si>
  <si>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</si>
  <si>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</si>
  <si>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</si>
  <si>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</si>
  <si>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</si>
  <si>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</si>
  <si>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</si>
  <si>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</si>
  <si>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</si>
  <si>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</si>
  <si>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</si>
  <si>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</si>
  <si>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</si>
  <si>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</si>
  <si>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</si>
  <si>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</si>
  <si>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</si>
  <si>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</si>
  <si>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</si>
  <si>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</si>
  <si>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</si>
  <si>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</si>
  <si>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</si>
  <si>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</si>
  <si>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</si>
  <si>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</si>
  <si>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</si>
  <si>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</si>
  <si>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</si>
  <si>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</si>
  <si>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</si>
  <si>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</si>
  <si>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</si>
  <si>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</si>
  <si>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</si>
  <si>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</si>
  <si>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</si>
  <si>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</si>
  <si>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</si>
  <si>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</si>
  <si>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</si>
  <si>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</si>
  <si>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</si>
  <si>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</si>
  <si>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</si>
  <si>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</si>
  <si>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</si>
  <si>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</si>
  <si>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</si>
  <si>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</si>
  <si>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</si>
  <si>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</si>
  <si>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</si>
  <si>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</si>
  <si>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</si>
  <si>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</si>
  <si>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</si>
  <si>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</si>
  <si>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</si>
  <si>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</si>
  <si>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</si>
  <si>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</si>
  <si>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</si>
  <si>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</si>
  <si>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</si>
  <si>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</si>
  <si>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</si>
  <si>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</si>
  <si>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</si>
  <si>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</si>
  <si>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</si>
  <si>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</si>
  <si>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</si>
  <si>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</si>
  <si>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</si>
  <si>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</si>
  <si>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</si>
  <si>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</si>
  <si>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</si>
  <si>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</si>
  <si>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</si>
  <si>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</si>
  <si>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</si>
  <si>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</si>
  <si>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</si>
  <si>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</si>
  <si>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</si>
  <si>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</si>
  <si>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</si>
  <si>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</si>
  <si>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</si>
  <si>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</si>
  <si>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</si>
  <si>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</si>
  <si>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</si>
  <si>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</si>
  <si>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</si>
  <si>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</si>
  <si>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</si>
  <si>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</si>
  <si>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</si>
  <si>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</si>
  <si>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</si>
  <si>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</si>
  <si>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</si>
  <si>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</si>
  <si>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</si>
  <si>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</si>
  <si>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</si>
  <si>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</si>
  <si>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</si>
  <si>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</si>
  <si>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</si>
  <si>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</si>
  <si>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</si>
  <si>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</si>
  <si>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</si>
  <si>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</si>
  <si>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</si>
  <si>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</si>
  <si>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</si>
  <si>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</si>
  <si>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</si>
  <si>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</si>
  <si>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</si>
  <si>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</si>
  <si>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</si>
  <si>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</si>
  <si>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</si>
  <si>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</si>
  <si>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</si>
  <si>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</si>
  <si>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</si>
  <si>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</si>
  <si>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</si>
  <si>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</si>
  <si>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</si>
  <si>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</si>
  <si>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</si>
  <si>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</si>
  <si>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</si>
  <si>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</si>
  <si>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</si>
  <si>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</si>
  <si>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</si>
  <si>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</si>
  <si>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</si>
  <si>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</si>
  <si>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</si>
  <si>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</si>
  <si>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</si>
  <si>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</si>
  <si>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</si>
  <si>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</si>
  <si>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</si>
  <si>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</si>
  <si>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</si>
  <si>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</si>
  <si>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</si>
  <si>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</si>
  <si>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</si>
  <si>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</si>
  <si>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</si>
  <si>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</si>
  <si>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</si>
  <si>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</si>
  <si>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</si>
  <si>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</si>
  <si>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</si>
  <si>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</si>
  <si>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</si>
  <si>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</si>
  <si>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</si>
  <si>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</si>
  <si>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</si>
  <si>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</si>
  <si>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</si>
  <si>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</si>
  <si>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</si>
  <si>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</si>
  <si>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</si>
  <si>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</si>
  <si>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</si>
  <si>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</si>
  <si>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</si>
  <si>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</si>
  <si>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</si>
  <si>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</si>
  <si>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</si>
  <si>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</si>
  <si>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</si>
  <si>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</si>
  <si>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</si>
  <si>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</si>
  <si>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</si>
  <si>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</si>
  <si>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</si>
  <si>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</si>
  <si>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</si>
  <si>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</si>
  <si>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</si>
  <si>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</si>
  <si>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</si>
  <si>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</si>
  <si>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</si>
  <si>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</si>
  <si>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</si>
  <si>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</si>
  <si>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</si>
  <si>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</si>
  <si>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</si>
  <si>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</si>
  <si>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</si>
  <si>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</si>
  <si>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</si>
  <si>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</si>
  <si>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</si>
  <si>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</si>
  <si>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</si>
  <si>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</si>
  <si>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</si>
  <si>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</si>
  <si>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</si>
  <si>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</si>
  <si>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</si>
  <si>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</si>
  <si>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</si>
  <si>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</si>
  <si>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</si>
  <si>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</si>
  <si>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</si>
  <si>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</si>
  <si>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</si>
  <si>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</si>
  <si>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</si>
  <si>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</si>
  <si>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</si>
  <si>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</si>
  <si>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</si>
  <si>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</si>
  <si>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</si>
  <si>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</si>
  <si>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</si>
  <si>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</si>
  <si>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</si>
  <si>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</si>
  <si>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</si>
  <si>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</si>
  <si>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</si>
  <si>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</si>
  <si>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</si>
  <si>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</si>
  <si>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</si>
  <si>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</si>
  <si>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</si>
  <si>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</si>
  <si>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</si>
  <si>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</si>
  <si>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</si>
  <si>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</si>
  <si>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</si>
  <si>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</si>
  <si>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</si>
  <si>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</si>
  <si>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</si>
  <si>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</si>
  <si>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</si>
  <si>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</si>
  <si>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</si>
  <si>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</si>
  <si>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</si>
  <si>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</si>
  <si>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</si>
  <si>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</si>
  <si>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</si>
  <si>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</si>
  <si>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</si>
  <si>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</si>
  <si>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</si>
  <si>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</si>
  <si>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</si>
  <si>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</si>
  <si>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</si>
  <si>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</si>
  <si>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</si>
  <si>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</si>
  <si>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</si>
  <si>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</si>
  <si>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</si>
  <si>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</si>
  <si>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</si>
  <si>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</si>
  <si>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</si>
  <si>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</si>
  <si>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</si>
  <si>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</si>
  <si>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</si>
  <si>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</si>
  <si>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</si>
  <si>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</si>
  <si>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</si>
  <si>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</si>
  <si>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</si>
  <si>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</si>
  <si>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</si>
  <si>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</si>
  <si>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</si>
  <si>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</si>
  <si>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</si>
  <si>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</si>
  <si>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</si>
  <si>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</si>
  <si>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</si>
  <si>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</si>
  <si>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</si>
  <si>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</si>
  <si>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</si>
  <si>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</si>
  <si>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</si>
  <si>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</si>
  <si>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</si>
  <si>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</si>
  <si>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</si>
  <si>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</si>
  <si>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</si>
  <si>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</si>
  <si>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</si>
  <si>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</si>
  <si>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</si>
  <si>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</si>
  <si>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</si>
  <si>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</si>
  <si>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</si>
  <si>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</si>
  <si>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</si>
  <si>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</si>
  <si>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</si>
  <si>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</si>
  <si>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</si>
  <si>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</si>
  <si>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</si>
  <si>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</si>
  <si>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</si>
  <si>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</si>
  <si>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</si>
  <si>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</si>
  <si>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</si>
  <si>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</si>
  <si>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</si>
  <si>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</si>
  <si>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</si>
  <si>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</si>
  <si>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</si>
  <si>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</si>
  <si>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</si>
  <si>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</si>
  <si>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</si>
  <si>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</si>
  <si>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</si>
  <si>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</si>
  <si>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</si>
  <si>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</si>
  <si>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</si>
  <si>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</si>
  <si>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</si>
  <si>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</si>
  <si>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</si>
  <si>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</si>
  <si>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</si>
  <si>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</si>
  <si>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</si>
  <si>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</si>
  <si>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</si>
  <si>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</si>
  <si>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</si>
  <si>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</si>
  <si>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</si>
  <si>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</si>
  <si>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</si>
  <si>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</si>
  <si>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</si>
  <si>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</si>
  <si>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</si>
  <si>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</si>
  <si>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</si>
  <si>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</si>
  <si>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</si>
  <si>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</si>
  <si>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</si>
  <si>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</si>
  <si>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</si>
  <si>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</si>
  <si>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</si>
  <si>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</si>
  <si>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</si>
  <si>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</si>
  <si>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</si>
  <si>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</si>
  <si>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</si>
  <si>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</si>
  <si>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</si>
  <si>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</si>
  <si>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</si>
  <si>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</si>
  <si>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</si>
  <si>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</si>
  <si>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</si>
  <si>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</si>
  <si>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</si>
  <si>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</si>
  <si>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</si>
  <si>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</si>
  <si>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</si>
  <si>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</si>
  <si>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</si>
  <si>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</si>
  <si>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</si>
  <si>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</si>
  <si>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</si>
  <si>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</si>
  <si>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</si>
  <si>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</si>
  <si>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</si>
  <si>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</si>
  <si>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</si>
  <si>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</si>
  <si>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</si>
  <si>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</si>
  <si>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</si>
  <si>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</si>
  <si>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</si>
  <si>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</si>
  <si>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</si>
  <si>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</si>
  <si>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</si>
  <si>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</si>
  <si>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</si>
  <si>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</si>
  <si>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</si>
  <si>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</si>
  <si>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</si>
  <si>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</si>
  <si>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</si>
  <si>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</si>
  <si>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</si>
  <si>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</si>
  <si>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</si>
  <si>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</si>
  <si>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</si>
  <si>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</si>
  <si>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</si>
  <si>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</si>
  <si>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</si>
  <si>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</si>
  <si>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</si>
  <si>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</si>
  <si>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</si>
  <si>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</si>
  <si>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</si>
  <si>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</si>
  <si>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</si>
  <si>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</si>
  <si>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</si>
  <si>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</si>
  <si>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</si>
  <si>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</si>
  <si>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</si>
  <si>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</si>
  <si>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</si>
  <si>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</si>
  <si>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</si>
  <si>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</si>
  <si>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</si>
  <si>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</si>
  <si>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</si>
  <si>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</si>
  <si>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</si>
  <si>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</si>
  <si>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</si>
  <si>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</si>
  <si>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</si>
  <si>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</si>
  <si>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</si>
  <si>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</si>
  <si>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</si>
  <si>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</si>
  <si>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</si>
  <si>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</si>
  <si>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</si>
  <si>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</si>
  <si>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</si>
  <si>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</si>
  <si>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</si>
  <si>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</si>
  <si>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</si>
  <si>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</si>
  <si>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</si>
  <si>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</si>
  <si>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</si>
  <si>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</si>
  <si>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</si>
  <si>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</si>
  <si>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</si>
  <si>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</si>
  <si>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</si>
  <si>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</si>
  <si>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</si>
  <si>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</si>
  <si>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</si>
  <si>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</si>
  <si>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</si>
  <si>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</si>
  <si>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</si>
  <si>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</si>
  <si>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</si>
  <si>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</si>
  <si>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</si>
  <si>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</si>
  <si>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</si>
  <si>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</si>
  <si>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</si>
  <si>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</si>
  <si>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</si>
  <si>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</si>
  <si>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</si>
  <si>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</si>
  <si>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</si>
  <si>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</si>
  <si>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</si>
  <si>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</si>
  <si>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</si>
  <si>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</si>
  <si>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</si>
  <si>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</si>
  <si>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</si>
  <si>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</si>
  <si>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</si>
  <si>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</si>
  <si>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</si>
  <si>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</si>
  <si>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</si>
  <si>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</si>
  <si>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</si>
  <si>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</si>
  <si>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</si>
  <si>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</si>
  <si>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</si>
  <si>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</si>
  <si>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</si>
  <si>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</si>
  <si>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</si>
  <si>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</si>
  <si>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</si>
  <si>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</si>
  <si>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</si>
  <si>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</si>
  <si>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</si>
  <si>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</si>
  <si>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</si>
  <si>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</si>
  <si>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</si>
  <si>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</si>
  <si>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</si>
  <si>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</si>
  <si>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</si>
  <si>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</si>
  <si>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</si>
  <si>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</si>
  <si>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</si>
  <si>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</si>
  <si>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</si>
  <si>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</si>
  <si>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</si>
  <si>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</si>
  <si>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</si>
  <si>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</si>
  <si>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</si>
  <si>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</si>
  <si>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</si>
  <si>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</si>
  <si>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</si>
  <si>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</si>
  <si>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</si>
  <si>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</si>
  <si>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</si>
  <si>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</si>
  <si>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</si>
  <si>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</si>
  <si>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</si>
  <si>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</si>
  <si>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</si>
  <si>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</si>
  <si>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</si>
  <si>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</si>
  <si>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</si>
  <si>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</si>
  <si>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</si>
  <si>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</si>
  <si>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</si>
  <si>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</si>
  <si>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</si>
  <si>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</si>
  <si>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</si>
  <si>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</si>
  <si>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</si>
  <si>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</si>
  <si>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</si>
  <si>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</si>
  <si>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</si>
  <si>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</si>
  <si>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</si>
  <si>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</si>
  <si>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</si>
  <si>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</si>
  <si>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</si>
  <si>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</si>
  <si>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</si>
  <si>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</si>
  <si>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</si>
  <si>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</si>
  <si>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</si>
  <si>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</si>
  <si>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</si>
  <si>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</si>
  <si>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</si>
  <si>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</si>
  <si>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</si>
  <si>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</si>
  <si>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</si>
  <si>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</si>
  <si>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</si>
  <si>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</si>
  <si>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</si>
  <si>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</si>
  <si>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</si>
  <si>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</si>
  <si>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</si>
  <si>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</si>
  <si>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</si>
  <si>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</si>
  <si>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</si>
  <si>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</si>
  <si>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</si>
  <si>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</si>
  <si>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</si>
  <si>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</si>
  <si>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</si>
  <si>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</si>
  <si>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</si>
  <si>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</si>
  <si>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</si>
  <si>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</si>
  <si>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</si>
  <si>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</si>
  <si>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</si>
  <si>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</si>
  <si>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</si>
  <si>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</si>
  <si>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</si>
  <si>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</si>
  <si>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</si>
  <si>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</si>
  <si>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</si>
  <si>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</si>
  <si>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</si>
  <si>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</si>
  <si>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</si>
  <si>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</si>
  <si>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</si>
  <si>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</si>
  <si>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</si>
  <si>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</si>
  <si>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</si>
  <si>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</si>
  <si>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</si>
  <si>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</si>
  <si>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</si>
  <si>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</si>
  <si>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</si>
  <si>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</si>
  <si>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</si>
  <si>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</si>
  <si>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</si>
  <si>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</si>
  <si>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</si>
  <si>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</si>
  <si>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</si>
  <si>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</si>
  <si>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</si>
  <si>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</si>
  <si>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</si>
  <si>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</si>
  <si>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</si>
  <si>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</si>
  <si>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</si>
  <si>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</si>
  <si>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</si>
  <si>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</si>
  <si>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</si>
  <si>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</si>
  <si>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</si>
  <si>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</si>
  <si>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</si>
  <si>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</si>
  <si>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</si>
  <si>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</si>
  <si>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</si>
  <si>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</si>
  <si>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</si>
  <si>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</si>
  <si>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</si>
  <si>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</si>
  <si>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</si>
  <si>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</si>
  <si>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</si>
  <si>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</si>
  <si>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</si>
  <si>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</si>
  <si>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</si>
  <si>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</si>
  <si>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</si>
  <si>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</si>
  <si>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</si>
  <si>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</si>
  <si>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</si>
  <si>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</si>
  <si>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</si>
  <si>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</si>
  <si>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</si>
  <si>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</si>
  <si>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</si>
  <si>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</si>
  <si>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</si>
  <si>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</si>
  <si>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</si>
  <si>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</si>
  <si>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</si>
  <si>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</si>
  <si>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</si>
  <si>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</si>
  <si>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</si>
  <si>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</si>
  <si>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</si>
  <si>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</si>
  <si>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</si>
  <si>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</si>
  <si>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</si>
  <si>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</si>
  <si>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</si>
  <si>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</si>
  <si>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</si>
  <si>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</si>
  <si>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</si>
  <si>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</si>
  <si>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</si>
  <si>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</si>
  <si>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</si>
  <si>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</si>
  <si>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</si>
  <si>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</si>
  <si>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</si>
  <si>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</si>
  <si>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</si>
  <si>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</si>
  <si>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</si>
  <si>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</si>
  <si>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</si>
  <si>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</si>
  <si>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</si>
  <si>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</si>
  <si>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</si>
  <si>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</si>
  <si>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</si>
  <si>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</si>
  <si>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</si>
  <si>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</si>
  <si>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</si>
  <si>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</si>
  <si>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</si>
  <si>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</si>
  <si>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</si>
  <si>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</si>
  <si>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</si>
  <si>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</si>
  <si>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</si>
  <si>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</si>
  <si>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</si>
  <si>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</si>
  <si>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</si>
  <si>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</si>
  <si>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</si>
  <si>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</si>
  <si>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</si>
  <si>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</si>
  <si>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</si>
  <si>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</si>
  <si>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</si>
  <si>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</si>
  <si>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</si>
  <si>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</si>
  <si>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</si>
  <si>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</si>
  <si>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</si>
  <si>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</si>
  <si>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</si>
  <si>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</si>
  <si>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</si>
  <si>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</si>
  <si>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</si>
  <si>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</si>
  <si>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</si>
  <si>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</si>
  <si>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</si>
  <si>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</si>
  <si>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</si>
  <si>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</si>
  <si>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</si>
  <si>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</si>
  <si>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</si>
  <si>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</si>
  <si>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</si>
  <si>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</si>
  <si>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</si>
  <si>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</si>
  <si>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</si>
  <si>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</si>
  <si>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</si>
  <si>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</si>
  <si>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</si>
  <si>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</si>
  <si>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</si>
  <si>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</si>
  <si>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</si>
  <si>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</si>
  <si>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</si>
  <si>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</si>
  <si>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</si>
  <si>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</si>
  <si>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</si>
  <si>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</si>
  <si>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</si>
  <si>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</si>
  <si>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</si>
  <si>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</si>
  <si>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</si>
  <si>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</si>
  <si>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</si>
  <si>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</si>
  <si>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</si>
  <si>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</si>
  <si>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</si>
  <si>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</si>
  <si>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</si>
  <si>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</si>
  <si>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</si>
  <si>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</si>
  <si>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</si>
  <si>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</si>
  <si>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</si>
  <si>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</si>
  <si>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</si>
  <si>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</si>
  <si>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</si>
  <si>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</si>
  <si>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</si>
  <si>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</si>
  <si>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</si>
  <si>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</si>
  <si>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</si>
  <si>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</si>
  <si>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</si>
  <si>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</si>
  <si>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</si>
  <si>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</si>
  <si>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</si>
  <si>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</si>
  <si>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</si>
  <si>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</si>
  <si>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</si>
  <si>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</si>
  <si>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</si>
  <si>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</si>
  <si>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</si>
  <si>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</si>
  <si>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</si>
  <si>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</si>
  <si>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</si>
  <si>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</si>
  <si>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</si>
  <si>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</si>
  <si>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</si>
  <si>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</si>
  <si>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</si>
  <si>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</si>
  <si>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</si>
  <si>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</si>
  <si>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</si>
  <si>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</si>
  <si>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</si>
  <si>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</si>
  <si>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</si>
  <si>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</si>
  <si>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</si>
  <si>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</si>
  <si>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</si>
  <si>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</si>
  <si>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</si>
  <si>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</si>
  <si>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</si>
  <si>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</si>
  <si>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</si>
  <si>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</si>
  <si>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</si>
  <si>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</si>
  <si>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</si>
  <si>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</si>
  <si>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</si>
  <si>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</si>
  <si>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</si>
  <si>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</si>
  <si>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</si>
  <si>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</si>
  <si>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</si>
  <si>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</si>
  <si>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</si>
  <si>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</si>
  <si>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</si>
  <si>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</si>
  <si>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</si>
  <si>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</si>
  <si>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</si>
  <si>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</si>
  <si>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</si>
  <si>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</si>
  <si>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</si>
  <si>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</si>
  <si>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</si>
  <si>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</si>
  <si>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</si>
  <si>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</si>
  <si>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</si>
  <si>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</si>
  <si>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</si>
  <si>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</si>
  <si>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</si>
  <si>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</si>
  <si>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</si>
  <si>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</si>
  <si>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</si>
  <si>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</si>
  <si>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</si>
  <si>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</si>
  <si>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</si>
  <si>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</si>
  <si>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</si>
  <si>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</si>
  <si>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</si>
  <si>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</si>
  <si>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</si>
  <si>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</si>
  <si>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</si>
  <si>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</si>
  <si>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</si>
  <si>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</si>
  <si>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</si>
  <si>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</si>
  <si>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</si>
  <si>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</si>
  <si>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</si>
  <si>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</si>
  <si>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</si>
  <si>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</si>
  <si>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</si>
  <si>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</si>
  <si>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</si>
  <si>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</si>
  <si>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</si>
  <si>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</si>
  <si>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</si>
  <si>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</si>
  <si>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</si>
  <si>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</si>
  <si>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</si>
  <si>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</si>
  <si>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</si>
  <si>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</si>
  <si>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</si>
  <si>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</si>
  <si>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</si>
  <si>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</si>
  <si>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</si>
  <si>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</si>
  <si>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</si>
  <si>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</si>
  <si>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</si>
  <si>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</si>
  <si>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</si>
  <si>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</si>
  <si>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</si>
  <si>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</si>
  <si>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</si>
  <si>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</si>
  <si>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</si>
  <si>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</si>
  <si>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</si>
  <si>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</si>
  <si>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</si>
  <si>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</si>
  <si>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</si>
  <si>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</si>
  <si>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</si>
  <si>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</si>
  <si>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</si>
  <si>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</si>
  <si>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</si>
  <si>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</si>
  <si>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</si>
  <si>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</si>
  <si>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</si>
  <si>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</si>
  <si>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</si>
  <si>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</si>
  <si>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</si>
  <si>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</si>
  <si>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</si>
  <si>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</si>
  <si>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</si>
  <si>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</si>
  <si>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</si>
  <si>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</si>
  <si>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</si>
  <si>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</si>
  <si>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</si>
  <si>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</si>
  <si>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</si>
  <si>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</si>
  <si>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</si>
  <si>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</si>
  <si>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</si>
  <si>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</si>
  <si>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</si>
  <si>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</si>
  <si>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</si>
  <si>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</si>
  <si>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</si>
  <si>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</si>
  <si>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</si>
  <si>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</si>
  <si>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</si>
  <si>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</si>
  <si>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</si>
  <si>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</si>
  <si>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</si>
  <si>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</si>
  <si>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</si>
  <si>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</si>
  <si>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</si>
  <si>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</si>
  <si>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</si>
  <si>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</si>
  <si>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</si>
  <si>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</si>
  <si>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</si>
  <si>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</si>
  <si>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</si>
  <si>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</si>
  <si>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</si>
  <si>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</si>
  <si>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</si>
  <si>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</si>
  <si>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</si>
  <si>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</si>
  <si>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</si>
  <si>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</si>
  <si>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</si>
  <si>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</si>
  <si>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</si>
  <si>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</si>
  <si>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</si>
  <si>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</si>
  <si>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</si>
  <si>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</si>
  <si>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</si>
  <si>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</si>
  <si>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</si>
  <si>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</si>
  <si>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</si>
  <si>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</si>
  <si>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</si>
  <si>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</si>
  <si>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</si>
  <si>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</si>
  <si>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</si>
  <si>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</si>
  <si>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</si>
  <si>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</si>
  <si>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</si>
  <si>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</si>
  <si>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</si>
  <si>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</si>
  <si>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</si>
  <si>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</si>
  <si>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</si>
  <si>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</si>
  <si>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</si>
  <si>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</si>
  <si>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</si>
  <si>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</si>
  <si>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</si>
  <si>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</si>
  <si>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</si>
  <si>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</si>
  <si>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</si>
  <si>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</si>
  <si>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</si>
  <si>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</si>
  <si>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</si>
  <si>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</si>
  <si>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</si>
  <si>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</si>
  <si>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</si>
  <si>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</si>
  <si>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</si>
  <si>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</si>
  <si>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</si>
  <si>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</si>
  <si>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</si>
  <si>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</si>
  <si>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</si>
  <si>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</si>
  <si>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</si>
  <si>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</si>
  <si>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</si>
  <si>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</si>
  <si>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</si>
  <si>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</si>
  <si>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</si>
  <si>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</si>
  <si>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</si>
  <si>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</si>
  <si>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</si>
  <si>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</si>
  <si>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</si>
  <si>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</si>
  <si>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</si>
  <si>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</si>
  <si>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</si>
  <si>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</si>
  <si>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</si>
  <si>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</si>
  <si>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</si>
  <si>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</si>
  <si>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</si>
  <si>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</si>
  <si>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</si>
  <si>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</si>
  <si>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</si>
  <si>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</si>
  <si>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</si>
  <si>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</si>
  <si>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</si>
  <si>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</si>
  <si>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</si>
  <si>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</si>
  <si>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</si>
  <si>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</si>
  <si>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</si>
  <si>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</si>
  <si>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</si>
  <si>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</si>
  <si>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</si>
  <si>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</si>
  <si>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</si>
  <si>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</si>
  <si>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</si>
  <si>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</si>
  <si>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</si>
  <si>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</si>
  <si>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</si>
  <si>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</si>
  <si>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</si>
  <si>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</si>
  <si>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</si>
  <si>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</si>
  <si>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</si>
  <si>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</si>
  <si>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</si>
  <si>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</si>
  <si>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</si>
  <si>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</si>
  <si>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</si>
  <si>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</si>
  <si>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</si>
  <si>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</si>
  <si>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</si>
  <si>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</si>
  <si>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</si>
  <si>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</si>
  <si>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</si>
  <si>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</si>
  <si>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</si>
  <si>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</si>
  <si>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</si>
  <si>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</si>
  <si>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</si>
  <si>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</si>
  <si>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</si>
  <si>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</si>
  <si>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</si>
  <si>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</si>
  <si>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</si>
  <si>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</si>
  <si>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</si>
  <si>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</si>
  <si>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</si>
  <si>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</si>
  <si>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</si>
  <si>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</si>
  <si>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</si>
  <si>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</si>
  <si>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</si>
  <si>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</si>
  <si>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</si>
  <si>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</si>
  <si>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</si>
  <si>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</si>
  <si>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</si>
  <si>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</si>
  <si>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</si>
  <si>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</si>
  <si>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</si>
  <si>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</si>
  <si>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</si>
  <si>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</si>
  <si>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</si>
  <si>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</si>
  <si>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</si>
  <si>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</si>
  <si>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</si>
  <si>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</si>
  <si>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</si>
  <si>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</si>
  <si>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</si>
  <si>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</si>
  <si>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</si>
  <si>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</si>
  <si>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</si>
  <si>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</si>
  <si>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</si>
  <si>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</si>
  <si>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</si>
  <si>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</si>
  <si>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</si>
  <si>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</si>
  <si>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</si>
  <si>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</si>
  <si>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</si>
  <si>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</si>
  <si>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</si>
  <si>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</si>
  <si>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</si>
  <si>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</si>
  <si>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</si>
  <si>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</si>
  <si>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</si>
  <si>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</si>
  <si>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</si>
  <si>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</si>
  <si>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</si>
  <si>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</si>
  <si>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</si>
  <si>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</si>
  <si>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</si>
  <si>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</si>
  <si>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</si>
  <si>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</si>
  <si>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</si>
  <si>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</si>
  <si>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</si>
  <si>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</si>
  <si>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</si>
  <si>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</si>
  <si>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</si>
  <si>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</si>
  <si>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</si>
  <si>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</si>
  <si>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</si>
  <si>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</si>
  <si>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</si>
  <si>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</si>
  <si>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</si>
  <si>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</si>
  <si>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</si>
  <si>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</si>
  <si>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</si>
  <si>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</si>
  <si>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</si>
  <si>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</si>
  <si>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</si>
  <si>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</si>
  <si>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</si>
  <si>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</si>
  <si>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</si>
  <si>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</si>
  <si>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</si>
  <si>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</si>
  <si>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</si>
  <si>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</si>
  <si>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</si>
  <si>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</si>
  <si>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</si>
  <si>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</si>
  <si>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</si>
  <si>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</si>
  <si>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</si>
  <si>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</si>
  <si>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</si>
  <si>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</si>
  <si>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</si>
  <si>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</si>
  <si>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</si>
  <si>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</si>
  <si>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</si>
  <si>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</si>
  <si>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</si>
  <si>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</si>
  <si>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</si>
  <si>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</si>
  <si>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</si>
  <si>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</si>
  <si>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</si>
  <si>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</si>
  <si>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</si>
  <si>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</si>
  <si>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</si>
  <si>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</si>
  <si>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</si>
  <si>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</si>
  <si>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</si>
  <si>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</si>
  <si>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</si>
  <si>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</si>
  <si>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</si>
  <si>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</si>
  <si>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</si>
  <si>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</si>
  <si>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</si>
  <si>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</si>
  <si>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</si>
  <si>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</si>
  <si>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</si>
  <si>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</si>
  <si>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</si>
  <si>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</si>
  <si>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</si>
  <si>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</si>
  <si>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</si>
  <si>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</si>
  <si>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</si>
  <si>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</si>
  <si>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</si>
  <si>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</si>
  <si>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</si>
  <si>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</si>
  <si>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</si>
  <si>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</si>
  <si>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</si>
  <si>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</si>
  <si>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</si>
  <si>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</si>
  <si>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</si>
  <si>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</si>
  <si>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</si>
  <si>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</si>
  <si>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</si>
  <si>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</si>
  <si>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</si>
  <si>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</si>
  <si>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</si>
  <si>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</si>
  <si>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</si>
  <si>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</si>
  <si>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</si>
  <si>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</si>
  <si>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</si>
  <si>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</si>
  <si>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</si>
  <si>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</si>
  <si>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</si>
  <si>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</si>
  <si>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</si>
  <si>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</si>
  <si>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</si>
  <si>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</si>
  <si>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</si>
  <si>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</si>
  <si>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</si>
  <si>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</si>
  <si>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</si>
  <si>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</si>
  <si>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</si>
  <si>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</si>
  <si>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</si>
  <si>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</si>
  <si>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</si>
  <si>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</si>
  <si>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</si>
  <si>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</si>
  <si>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</si>
  <si>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</si>
  <si>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</si>
  <si>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</si>
  <si>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</si>
  <si>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</si>
  <si>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</si>
  <si>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</si>
  <si>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</si>
  <si>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</si>
  <si>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</si>
  <si>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</si>
  <si>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</si>
  <si>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</si>
  <si>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</si>
  <si>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</si>
  <si>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</si>
  <si>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</si>
  <si>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</si>
  <si>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</si>
  <si>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</si>
  <si>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</si>
  <si>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</si>
  <si>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</si>
  <si>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</si>
  <si>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</si>
  <si>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</si>
  <si>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</si>
  <si>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</si>
  <si>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</si>
  <si>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</si>
  <si>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</si>
  <si>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</si>
  <si>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</si>
  <si>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</si>
  <si>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</si>
  <si>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</si>
  <si>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</si>
  <si>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</si>
  <si>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</si>
  <si>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</si>
  <si>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</si>
  <si>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</si>
  <si>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</si>
  <si>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</si>
  <si>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</si>
  <si>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</si>
  <si>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</si>
  <si>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</si>
  <si>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</si>
  <si>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</si>
  <si>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</si>
  <si>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</si>
  <si>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</si>
  <si>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</si>
  <si>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</si>
  <si>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</si>
  <si>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</si>
  <si>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</si>
  <si>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</si>
  <si>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</si>
  <si>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</si>
  <si>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</si>
  <si>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</si>
  <si>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</si>
  <si>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</si>
  <si>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</si>
  <si>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</si>
  <si>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</si>
  <si>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</si>
  <si>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</si>
  <si>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</si>
  <si>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</si>
  <si>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</si>
  <si>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</si>
  <si>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</si>
  <si>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</si>
  <si>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</si>
  <si>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</si>
  <si>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</si>
  <si>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</si>
  <si>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</si>
  <si>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</si>
  <si>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</si>
  <si>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</si>
  <si>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</si>
  <si>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</si>
  <si>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</si>
  <si>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</si>
  <si>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</si>
  <si>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</si>
  <si>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</si>
  <si>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</si>
  <si>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</si>
  <si>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</si>
  <si>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</si>
  <si>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</si>
  <si>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</si>
  <si>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</si>
  <si>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</si>
  <si>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</si>
  <si>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</si>
  <si>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</si>
  <si>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</si>
  <si>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</si>
  <si>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</si>
  <si>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</si>
  <si>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</si>
  <si>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</si>
  <si>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</si>
  <si>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</si>
  <si>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</si>
  <si>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</si>
  <si>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</si>
  <si>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</si>
  <si>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</si>
  <si>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</si>
  <si>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</si>
  <si>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</si>
  <si>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</si>
  <si>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</si>
  <si>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</si>
  <si>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</si>
  <si>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</si>
  <si>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</si>
  <si>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</si>
  <si>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</si>
  <si>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</si>
  <si>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</si>
  <si>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</si>
  <si>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</si>
  <si>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</si>
  <si>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</si>
  <si>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</si>
  <si>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</si>
  <si>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</si>
  <si>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</si>
  <si>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</si>
  <si>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</si>
  <si>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</si>
  <si>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</si>
  <si>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</si>
  <si>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</si>
  <si>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</si>
  <si>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</si>
  <si>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</si>
  <si>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</si>
  <si>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</si>
  <si>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</si>
  <si>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</si>
  <si>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</si>
  <si>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</si>
  <si>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</si>
  <si>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</si>
  <si>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</si>
  <si>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</si>
  <si>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</si>
  <si>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</si>
  <si>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</si>
  <si>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</si>
  <si>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</si>
  <si>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</si>
  <si>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</si>
  <si>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</si>
  <si>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</si>
  <si>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</si>
  <si>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</si>
  <si>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</si>
  <si>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</si>
  <si>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</si>
  <si>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</si>
  <si>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</si>
  <si>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</si>
  <si>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</si>
  <si>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</si>
  <si>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</si>
  <si>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</si>
  <si>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</si>
  <si>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</si>
  <si>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</si>
  <si>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</si>
  <si>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</si>
  <si>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</si>
  <si>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</si>
  <si>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</si>
  <si>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</si>
  <si>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</si>
  <si>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</si>
  <si>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</si>
  <si>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</si>
  <si>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</si>
  <si>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</si>
  <si>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</si>
  <si>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</si>
  <si>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</si>
  <si>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</si>
  <si>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</si>
  <si>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</si>
  <si>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</si>
  <si>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</si>
  <si>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</si>
  <si>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</si>
  <si>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</si>
  <si>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</si>
  <si>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</si>
  <si>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</si>
  <si>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</si>
  <si>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</si>
  <si>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</si>
  <si>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</si>
  <si>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</si>
  <si>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</si>
  <si>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</si>
  <si>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</si>
  <si>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</si>
  <si>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</si>
  <si>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</si>
  <si>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</si>
  <si>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</si>
  <si>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</si>
  <si>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</si>
  <si>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</si>
  <si>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</si>
  <si>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</si>
  <si>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</si>
  <si>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</si>
  <si>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</si>
  <si>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</si>
  <si>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</si>
  <si>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</si>
  <si>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</si>
  <si>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</si>
  <si>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</si>
  <si>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</si>
  <si>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</si>
  <si>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</si>
  <si>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</si>
  <si>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</si>
  <si>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</si>
  <si>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</si>
  <si>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</si>
  <si>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</si>
  <si>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</si>
  <si>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</si>
  <si>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</si>
  <si>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</si>
  <si>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</si>
  <si>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</si>
  <si>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</si>
  <si>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</si>
  <si>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</si>
  <si>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</si>
  <si>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</si>
  <si>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</si>
  <si>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</si>
  <si>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</si>
  <si>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</si>
  <si>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</si>
  <si>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</si>
  <si>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</si>
  <si>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</si>
  <si>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</si>
  <si>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</si>
  <si>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</si>
  <si>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</si>
  <si>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</si>
  <si>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</si>
  <si>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</si>
  <si>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</si>
  <si>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</si>
  <si>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</si>
  <si>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</si>
  <si>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</si>
  <si>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</si>
  <si>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</si>
  <si>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</si>
  <si>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</si>
  <si>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</si>
  <si>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</si>
  <si>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</si>
  <si>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</si>
  <si>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</si>
  <si>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</si>
  <si>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</si>
  <si>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</si>
  <si>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</si>
  <si>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</si>
  <si>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</si>
  <si>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</si>
  <si>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</si>
  <si>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</si>
  <si>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</si>
  <si>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</si>
  <si>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</si>
  <si>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</si>
  <si>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</si>
  <si>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</si>
  <si>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</si>
  <si>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</si>
  <si>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</si>
  <si>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</si>
  <si>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</si>
  <si>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</si>
  <si>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</si>
  <si>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</si>
  <si>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</si>
  <si>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</si>
  <si>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</si>
  <si>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</si>
  <si>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</si>
  <si>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</si>
  <si>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</si>
  <si>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</si>
  <si>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</si>
  <si>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</si>
  <si>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</si>
  <si>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</si>
  <si>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</si>
  <si>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</si>
  <si>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</si>
  <si>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</si>
  <si>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</si>
  <si>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</si>
  <si>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</si>
  <si>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</si>
  <si>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</si>
  <si>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</si>
  <si>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</si>
  <si>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</si>
  <si>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</si>
  <si>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</si>
  <si>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</si>
  <si>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</si>
  <si>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</si>
  <si>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</si>
  <si>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</si>
  <si>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</si>
  <si>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</si>
  <si>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</si>
  <si>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</si>
  <si>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</si>
  <si>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</si>
  <si>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</si>
  <si>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</si>
  <si>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</si>
  <si>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</si>
  <si>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</si>
  <si>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</si>
  <si>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</si>
  <si>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</si>
  <si>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</si>
  <si>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</si>
  <si>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</si>
  <si>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</si>
  <si>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</si>
  <si>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</si>
  <si>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</si>
  <si>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</si>
  <si>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</si>
  <si>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</si>
  <si>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</si>
  <si>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</si>
  <si>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</si>
  <si>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</si>
  <si>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</si>
  <si>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</si>
  <si>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</si>
  <si>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</si>
  <si>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</si>
  <si>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</si>
  <si>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</si>
  <si>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</si>
  <si>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</si>
  <si>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</si>
  <si>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</si>
  <si>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</si>
  <si>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</si>
  <si>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</si>
  <si>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</si>
  <si>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</si>
  <si>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</si>
  <si>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</si>
  <si>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</si>
  <si>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</si>
  <si>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</si>
  <si>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</si>
  <si>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</si>
  <si>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</si>
  <si>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</si>
  <si>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</si>
  <si>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</si>
  <si>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</si>
  <si>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</si>
  <si>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</si>
  <si>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</si>
  <si>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</si>
  <si>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</si>
  <si>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</si>
  <si>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</si>
  <si>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</si>
  <si>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</si>
  <si>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</si>
  <si>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</si>
  <si>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</si>
  <si>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</si>
  <si>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</si>
  <si>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</si>
  <si>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</si>
  <si>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</si>
  <si>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</si>
  <si>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</si>
  <si>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</si>
  <si>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</si>
  <si>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</si>
  <si>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</si>
  <si>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</si>
  <si>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</si>
  <si>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</si>
  <si>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</si>
  <si>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</si>
  <si>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</si>
  <si>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</si>
  <si>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</si>
  <si>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</si>
  <si>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</si>
  <si>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</si>
  <si>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</si>
  <si>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</si>
  <si>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</si>
  <si>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</si>
  <si>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</si>
  <si>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</si>
  <si>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</si>
  <si>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</si>
  <si>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</si>
  <si>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</si>
  <si>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</si>
  <si>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</si>
  <si>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</si>
  <si>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</si>
  <si>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</si>
  <si>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</si>
  <si>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</si>
  <si>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</si>
  <si>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</si>
  <si>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</si>
  <si>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</si>
  <si>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</si>
  <si>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</si>
  <si>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</si>
  <si>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</si>
  <si>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</si>
  <si>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</si>
  <si>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</si>
  <si>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</si>
  <si>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</si>
  <si>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</si>
  <si>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</si>
  <si>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</si>
  <si>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</si>
  <si>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</si>
  <si>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</si>
  <si>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</si>
  <si>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</si>
  <si>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</si>
  <si>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</si>
  <si>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</si>
  <si>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</si>
  <si>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</si>
  <si>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</si>
  <si>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</si>
  <si>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</si>
  <si>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</si>
  <si>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</si>
  <si>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</si>
  <si>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</si>
  <si>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</si>
  <si>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</si>
  <si>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</si>
  <si>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</si>
  <si>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</si>
  <si>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</si>
  <si>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</si>
  <si>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</si>
  <si>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</si>
  <si>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</si>
  <si>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</si>
  <si>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</si>
  <si>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</si>
  <si>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</si>
  <si>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</si>
  <si>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</si>
  <si>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</si>
  <si>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</si>
  <si>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</si>
  <si>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</si>
  <si>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</si>
  <si>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</si>
  <si>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</si>
  <si>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</si>
  <si>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</si>
  <si>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</si>
  <si>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</si>
  <si>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</si>
  <si>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</si>
  <si>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</si>
  <si>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</si>
  <si>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</si>
  <si>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</si>
  <si>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</si>
  <si>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</si>
  <si>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</si>
  <si>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</si>
  <si>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</si>
  <si>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</si>
  <si>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</si>
  <si>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</si>
  <si>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</si>
  <si>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</si>
  <si>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</si>
  <si>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</si>
  <si>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</si>
  <si>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</si>
  <si>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</si>
  <si>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</si>
  <si>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</si>
  <si>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</si>
  <si>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</si>
  <si>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</si>
  <si>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</si>
  <si>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</si>
  <si>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</si>
  <si>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</si>
  <si>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</si>
  <si>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</si>
  <si>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</si>
  <si>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</si>
  <si>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</si>
  <si>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</si>
  <si>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</si>
  <si>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</si>
  <si>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</si>
  <si>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</si>
  <si>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</si>
  <si>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</si>
  <si>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</si>
  <si>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</si>
  <si>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</si>
  <si>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</si>
  <si>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</si>
  <si>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</si>
  <si>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</si>
  <si>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</si>
  <si>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</si>
  <si>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</si>
  <si>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</si>
  <si>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</si>
  <si>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</si>
  <si>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</si>
  <si>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</si>
  <si>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</si>
  <si>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</si>
  <si>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</si>
  <si>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</si>
  <si>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</si>
  <si>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</si>
  <si>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</si>
  <si>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</si>
  <si>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</si>
  <si>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</si>
  <si>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</si>
  <si>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</si>
  <si>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</si>
  <si>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</si>
  <si>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</si>
  <si>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</si>
  <si>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</si>
  <si>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</si>
  <si>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</si>
  <si>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</si>
  <si>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</si>
  <si>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</si>
  <si>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</si>
  <si>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</si>
  <si>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</si>
  <si>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</si>
  <si>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</si>
  <si>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</si>
  <si>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</si>
  <si>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</si>
  <si>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</si>
  <si>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</si>
  <si>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</si>
  <si>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</si>
  <si>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</si>
  <si>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</si>
  <si>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</si>
  <si>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</si>
  <si>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</si>
  <si>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</si>
  <si>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</si>
  <si>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</si>
  <si>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</si>
  <si>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</si>
  <si>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</si>
  <si>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</si>
  <si>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</si>
  <si>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</si>
  <si>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</si>
  <si>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</si>
  <si>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</si>
  <si>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</si>
  <si>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</si>
  <si>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</si>
  <si>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</si>
  <si>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</si>
  <si>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</si>
  <si>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</si>
  <si>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</si>
  <si>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</si>
  <si>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</si>
  <si>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</si>
  <si>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</si>
  <si>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</si>
  <si>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</si>
  <si>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</si>
  <si>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</si>
  <si>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</si>
  <si>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</si>
  <si>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</si>
  <si>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</si>
  <si>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</si>
  <si>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</si>
  <si>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</si>
  <si>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</si>
  <si>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</si>
  <si>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</si>
  <si>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</si>
  <si>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</si>
  <si>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</si>
  <si>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</si>
  <si>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</si>
  <si>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</si>
  <si>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</si>
  <si>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</si>
  <si>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</si>
  <si>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</si>
  <si>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</si>
  <si>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</si>
  <si>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</si>
  <si>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</si>
  <si>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</si>
  <si>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</si>
  <si>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</si>
  <si>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</si>
  <si>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</si>
  <si>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</si>
  <si>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</si>
  <si>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</si>
  <si>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</si>
  <si>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</si>
  <si>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</si>
  <si>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</si>
  <si>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</si>
  <si>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</si>
  <si>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</si>
  <si>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</si>
  <si>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</si>
  <si>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</si>
  <si>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</si>
  <si>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</si>
  <si>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</si>
  <si>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</si>
  <si>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</si>
  <si>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</si>
  <si>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</si>
  <si>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</si>
  <si>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</si>
  <si>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</si>
  <si>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</si>
  <si>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</si>
  <si>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</si>
  <si>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</si>
  <si>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</si>
  <si>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</si>
  <si>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</si>
  <si>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</si>
  <si>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</si>
  <si>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</si>
  <si>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</si>
  <si>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</si>
  <si>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</si>
  <si>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</si>
  <si>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</si>
  <si>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</si>
  <si>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</si>
  <si>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</si>
  <si>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</si>
  <si>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</si>
  <si>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</si>
  <si>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</si>
  <si>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</si>
  <si>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</si>
  <si>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</si>
  <si>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</si>
  <si>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</si>
  <si>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</si>
  <si>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</si>
  <si>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</si>
  <si>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</si>
  <si>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</si>
  <si>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</si>
  <si>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</si>
  <si>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</si>
  <si>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</si>
  <si>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</si>
  <si>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</si>
  <si>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</si>
  <si>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</si>
  <si>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</si>
  <si>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</si>
  <si>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</si>
  <si>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</si>
  <si>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</si>
  <si>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</si>
  <si>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</si>
  <si>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</si>
  <si>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</si>
  <si>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</si>
  <si>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</si>
  <si>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</si>
  <si>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</si>
  <si>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</si>
  <si>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</si>
  <si>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</si>
  <si>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</si>
  <si>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</si>
  <si>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</si>
  <si>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</si>
  <si>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</si>
  <si>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</si>
  <si>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</si>
  <si>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</si>
  <si>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</si>
  <si>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</si>
  <si>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</si>
  <si>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</si>
  <si>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</si>
  <si>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</si>
  <si>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</si>
  <si>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</si>
  <si>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</si>
  <si>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</si>
  <si>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</si>
  <si>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</si>
  <si>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</si>
  <si>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</si>
  <si>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</si>
  <si>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</si>
  <si>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</si>
  <si>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</si>
  <si>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</si>
  <si>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</si>
  <si>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</si>
  <si>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</si>
  <si>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</si>
  <si>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</si>
  <si>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</si>
  <si>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</si>
  <si>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</si>
  <si>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</si>
  <si>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</si>
  <si>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</si>
  <si>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</si>
  <si>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</si>
  <si>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</si>
  <si>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</si>
  <si>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</si>
  <si>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</si>
  <si>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</si>
  <si>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</si>
  <si>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</si>
  <si>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</si>
  <si>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</si>
  <si>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</si>
  <si>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</si>
  <si>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</si>
  <si>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</si>
  <si>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</si>
  <si>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</si>
  <si>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</si>
  <si>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</si>
  <si>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</si>
  <si>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</si>
  <si>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</si>
  <si>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</si>
  <si>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</si>
  <si>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</si>
  <si>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</si>
  <si>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</si>
  <si>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</si>
  <si>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</si>
  <si>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</si>
  <si>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</si>
  <si>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</si>
  <si>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</si>
  <si>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</si>
  <si>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</si>
  <si>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</si>
  <si>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</si>
  <si>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</si>
  <si>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</si>
  <si>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</si>
  <si>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</si>
  <si>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</si>
  <si>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</si>
  <si>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</si>
  <si>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</si>
  <si>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</si>
  <si>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</si>
  <si>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</si>
  <si>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</si>
  <si>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</si>
  <si>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</si>
  <si>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</si>
  <si>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</si>
  <si>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</si>
  <si>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</si>
  <si>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</si>
  <si>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</si>
  <si>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</si>
  <si>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</si>
  <si>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</si>
  <si>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</si>
  <si>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</si>
  <si>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</si>
  <si>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</si>
  <si>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</si>
  <si>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</si>
  <si>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</si>
  <si>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</si>
  <si>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</si>
  <si>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</si>
  <si>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</si>
  <si>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</si>
  <si>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</si>
  <si>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</si>
  <si>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</si>
  <si>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</si>
  <si>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</si>
  <si>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</si>
  <si>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</si>
  <si>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</si>
  <si>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</si>
  <si>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</si>
  <si>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</si>
  <si>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</si>
  <si>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</si>
  <si>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</si>
  <si>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</si>
  <si>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</si>
  <si>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</si>
  <si>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</si>
  <si>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</si>
  <si>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</si>
  <si>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</si>
  <si>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</si>
  <si>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</si>
  <si>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</si>
  <si>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</si>
  <si>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</si>
  <si>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</si>
  <si>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</si>
  <si>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</si>
  <si>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</si>
  <si>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</si>
  <si>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</si>
  <si>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</si>
  <si>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</si>
  <si>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</si>
  <si>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</si>
  <si>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</si>
  <si>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</si>
  <si>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</si>
  <si>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</si>
  <si>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</si>
  <si>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</si>
  <si>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</si>
  <si>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</si>
  <si>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</si>
  <si>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</si>
  <si>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</si>
  <si>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</si>
  <si>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</si>
  <si>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</si>
  <si>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</si>
  <si>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</si>
  <si>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</si>
  <si>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</si>
  <si>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</si>
  <si>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</si>
  <si>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</si>
  <si>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</si>
  <si>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</si>
  <si>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</si>
  <si>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</si>
  <si>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</si>
  <si>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</si>
  <si>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</si>
  <si>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</si>
  <si>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</si>
  <si>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</si>
  <si>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</si>
  <si>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</si>
  <si>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</si>
  <si>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</si>
  <si>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</si>
  <si>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</si>
  <si>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</si>
  <si>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</si>
  <si>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</si>
  <si>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</si>
  <si>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</si>
  <si>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</si>
  <si>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</si>
  <si>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</si>
  <si>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</si>
  <si>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</si>
  <si>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</si>
  <si>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</si>
  <si>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</si>
  <si>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</si>
  <si>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</si>
  <si>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</si>
  <si>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</si>
  <si>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</si>
  <si>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</si>
  <si>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</si>
  <si>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</si>
  <si>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</si>
  <si>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</si>
  <si>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</si>
  <si>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</si>
  <si>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</si>
  <si>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</si>
  <si>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</si>
  <si>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</si>
  <si>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</si>
  <si>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</si>
  <si>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</si>
  <si>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</si>
  <si>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</si>
  <si>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</si>
  <si>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</si>
  <si>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</si>
  <si>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</si>
  <si>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</si>
  <si>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</si>
  <si>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</si>
  <si>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</si>
  <si>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</si>
  <si>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</si>
  <si>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</si>
  <si>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</si>
  <si>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</si>
  <si>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</si>
  <si>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</si>
  <si>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</si>
  <si>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</si>
  <si>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</si>
  <si>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</si>
  <si>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</si>
  <si>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</si>
  <si>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</si>
  <si>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</si>
  <si>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</si>
  <si>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</si>
  <si>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</si>
  <si>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</si>
  <si>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</si>
  <si>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</si>
  <si>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</si>
  <si>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</si>
  <si>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</si>
  <si>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</si>
  <si>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</si>
  <si>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</si>
  <si>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</si>
  <si>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</si>
  <si>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</si>
  <si>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</si>
  <si>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</si>
  <si>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</si>
  <si>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</si>
  <si>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</si>
  <si>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</si>
  <si>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</si>
  <si>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</si>
  <si>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</si>
  <si>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</si>
  <si>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</si>
  <si>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</si>
  <si>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</si>
  <si>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</si>
  <si>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</si>
  <si>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</si>
  <si>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</si>
  <si>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</si>
  <si>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</si>
  <si>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</si>
  <si>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</si>
  <si>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</si>
  <si>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</si>
  <si>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</si>
  <si>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</si>
  <si>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</si>
  <si>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</si>
  <si>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</si>
  <si>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</si>
  <si>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</si>
  <si>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</si>
  <si>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</si>
  <si>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</si>
  <si>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</si>
  <si>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</si>
  <si>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</si>
  <si>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</si>
  <si>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</si>
  <si>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</si>
  <si>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</si>
  <si>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</si>
  <si>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</si>
  <si>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</si>
  <si>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</si>
  <si>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</si>
  <si>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</si>
  <si>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</si>
  <si>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</si>
  <si>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</si>
  <si>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</si>
  <si>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</si>
  <si>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</si>
  <si>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</si>
  <si>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</si>
  <si>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</si>
  <si>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</si>
  <si>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</si>
  <si>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</si>
  <si>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</si>
  <si>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</si>
  <si>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</si>
  <si>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</si>
  <si>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</si>
  <si>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</si>
  <si>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</si>
  <si>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</si>
  <si>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</si>
  <si>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</si>
  <si>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</si>
  <si>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</si>
  <si>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</si>
  <si>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</si>
  <si>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</si>
  <si>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</si>
  <si>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</si>
  <si>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</si>
  <si>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</si>
  <si>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</si>
  <si>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</si>
  <si>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</si>
  <si>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</si>
  <si>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</si>
  <si>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</si>
  <si>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</si>
  <si>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</si>
  <si>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</si>
  <si>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</si>
  <si>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</si>
  <si>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</si>
  <si>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</si>
  <si>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</si>
  <si>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</si>
  <si>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</si>
  <si>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</si>
  <si>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</si>
  <si>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</si>
  <si>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</si>
  <si>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</si>
  <si>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</si>
  <si>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</si>
  <si>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</si>
  <si>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</si>
  <si>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</si>
  <si>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</si>
  <si>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</si>
  <si>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</si>
  <si>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</si>
  <si>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</si>
  <si>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</si>
  <si>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</si>
  <si>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</si>
  <si>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</si>
  <si>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</si>
  <si>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</si>
  <si>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</si>
  <si>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</si>
  <si>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</si>
  <si>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</si>
  <si>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</si>
  <si>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</si>
  <si>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</si>
  <si>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</si>
  <si>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</si>
  <si>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</si>
  <si>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</si>
  <si>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</si>
  <si>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</si>
  <si>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</si>
  <si>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</si>
  <si>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</si>
  <si>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</si>
  <si>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</si>
  <si>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</si>
  <si>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</si>
  <si>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</si>
  <si>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</si>
  <si>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</si>
  <si>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</si>
  <si>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</si>
  <si>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</si>
  <si>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</si>
  <si>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</si>
  <si>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</si>
  <si>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</si>
  <si>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</si>
  <si>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</si>
  <si>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</si>
  <si>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</si>
  <si>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</si>
  <si>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</si>
  <si>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</si>
  <si>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</si>
  <si>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</si>
  <si>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</si>
  <si>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</si>
  <si>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</si>
  <si>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</si>
  <si>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</si>
  <si>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</si>
  <si>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</si>
  <si>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</si>
  <si>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</si>
  <si>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</si>
  <si>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</si>
  <si>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</si>
  <si>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</si>
  <si>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</si>
  <si>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</si>
  <si>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</si>
  <si>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</si>
  <si>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</si>
  <si>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</si>
  <si>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</si>
  <si>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</si>
  <si>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</si>
  <si>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</si>
  <si>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</si>
  <si>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</si>
  <si>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</si>
  <si>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</si>
  <si>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</si>
  <si>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</si>
  <si>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</si>
  <si>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</si>
  <si>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</si>
  <si>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</si>
  <si>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</si>
  <si>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</si>
  <si>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</si>
  <si>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</si>
  <si>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</si>
  <si>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</si>
  <si>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</si>
  <si>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</si>
  <si>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</si>
  <si>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</si>
  <si>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</si>
  <si>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</si>
  <si>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</si>
  <si>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</si>
  <si>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</si>
  <si>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</si>
  <si>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</si>
  <si>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</si>
  <si>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</si>
  <si>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</si>
  <si>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</si>
  <si>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</si>
  <si>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</si>
  <si>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</si>
  <si>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</si>
  <si>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</si>
  <si>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</si>
  <si>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</si>
  <si>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</si>
  <si>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</si>
  <si>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</si>
  <si>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</si>
  <si>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</si>
  <si>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</si>
  <si>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</si>
  <si>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</si>
  <si>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</si>
  <si>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</si>
  <si>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</si>
  <si>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</si>
  <si>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</si>
  <si>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</si>
  <si>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</si>
  <si>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</si>
  <si>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</si>
  <si>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</si>
  <si>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</si>
  <si>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</si>
  <si>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</si>
  <si>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</si>
  <si>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</si>
  <si>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</si>
  <si>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</si>
  <si>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</si>
  <si>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</si>
  <si>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</si>
  <si>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</si>
  <si>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</si>
  <si>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</si>
  <si>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</si>
  <si>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</si>
  <si>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</si>
  <si>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</si>
  <si>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</si>
  <si>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</si>
  <si>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</si>
  <si>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</si>
  <si>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</si>
  <si>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</si>
  <si>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</si>
  <si>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</si>
  <si>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</si>
  <si>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</si>
  <si>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</si>
  <si>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</si>
  <si>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</si>
  <si>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</si>
  <si>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</si>
  <si>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</si>
  <si>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</si>
  <si>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</si>
  <si>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</si>
  <si>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</si>
  <si>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</si>
  <si>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</si>
  <si>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</si>
  <si>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</si>
  <si>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</si>
  <si>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</si>
  <si>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</si>
  <si>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</si>
  <si>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</si>
  <si>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</si>
  <si>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</si>
  <si>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</si>
  <si>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</si>
  <si>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</si>
  <si>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</si>
  <si>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</si>
  <si>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</si>
  <si>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</si>
  <si>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</si>
  <si>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</si>
  <si>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</si>
  <si>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</si>
  <si>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</si>
  <si>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</si>
  <si>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</si>
  <si>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</si>
  <si>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</si>
  <si>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</si>
  <si>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</si>
  <si>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</si>
  <si>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</si>
  <si>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</si>
  <si>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</si>
  <si>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</si>
  <si>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</si>
  <si>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</si>
  <si>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</si>
  <si>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</si>
  <si>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</si>
  <si>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</si>
  <si>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</si>
  <si>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</si>
  <si>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</si>
  <si>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</si>
  <si>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</si>
  <si>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</si>
  <si>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</si>
  <si>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</si>
  <si>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</si>
  <si>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</si>
  <si>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</si>
  <si>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</si>
  <si>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</si>
  <si>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</si>
  <si>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</si>
  <si>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</si>
  <si>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</si>
  <si>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</si>
  <si>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</si>
  <si>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</si>
  <si>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</si>
  <si>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</si>
  <si>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</si>
  <si>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</si>
  <si>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</si>
  <si>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</si>
  <si>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</si>
  <si>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</si>
  <si>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</si>
  <si>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</si>
  <si>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</si>
  <si>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</si>
  <si>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</si>
  <si>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</si>
  <si>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</si>
  <si>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</si>
  <si>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</si>
  <si>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</si>
  <si>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</si>
  <si>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</si>
  <si>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</si>
  <si>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</si>
  <si>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</si>
  <si>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</si>
  <si>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</si>
  <si>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</si>
  <si>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</si>
  <si>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</si>
  <si>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</si>
  <si>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</si>
  <si>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</si>
  <si>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</si>
  <si>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</si>
  <si>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</si>
  <si>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</si>
  <si>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</si>
  <si>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</si>
  <si>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</si>
  <si>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</si>
  <si>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</si>
  <si>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</si>
  <si>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</si>
  <si>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</si>
  <si>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</si>
  <si>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</si>
  <si>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</si>
  <si>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</si>
  <si>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</si>
  <si>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</si>
  <si>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</si>
  <si>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</si>
  <si>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</si>
  <si>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</si>
  <si>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</si>
  <si>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</si>
  <si>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</si>
  <si>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</si>
  <si>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</si>
  <si>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</si>
  <si>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</si>
  <si>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</si>
  <si>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</si>
  <si>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</si>
  <si>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</si>
  <si>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</si>
  <si>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</si>
  <si>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</si>
  <si>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</si>
  <si>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</si>
  <si>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</si>
  <si>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</si>
  <si>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</si>
  <si>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</si>
  <si>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</si>
  <si>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</si>
  <si>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</si>
  <si>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</si>
  <si>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</si>
  <si>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</si>
  <si>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</si>
  <si>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</si>
  <si>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</si>
  <si>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</si>
  <si>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</si>
  <si>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</si>
  <si>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</si>
  <si>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</si>
  <si>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</si>
  <si>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</si>
  <si>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</si>
  <si>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</si>
  <si>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</si>
  <si>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</si>
  <si>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</si>
  <si>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</si>
  <si>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</si>
  <si>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</si>
  <si>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</si>
  <si>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</si>
  <si>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</si>
  <si>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</si>
  <si>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</si>
  <si>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</si>
  <si>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</si>
  <si>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</si>
  <si>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</si>
  <si>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</si>
  <si>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</si>
  <si>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</si>
  <si>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</si>
  <si>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</si>
  <si>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</si>
  <si>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</si>
  <si>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</si>
  <si>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</si>
  <si>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</si>
  <si>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</si>
  <si>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</si>
  <si>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</si>
  <si>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</si>
  <si>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</si>
  <si>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</si>
  <si>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</si>
  <si>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</si>
  <si>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</si>
  <si>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</si>
  <si>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</si>
  <si>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</si>
  <si>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</si>
  <si>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</si>
  <si>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</si>
  <si>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</si>
  <si>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</si>
  <si>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</si>
  <si>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</si>
  <si>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</si>
  <si>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</si>
  <si>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</si>
  <si>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</si>
  <si>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</si>
  <si>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</si>
  <si>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</si>
  <si>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</si>
  <si>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</si>
  <si>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</si>
  <si>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</si>
  <si>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</si>
  <si>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</si>
  <si>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</si>
  <si>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</si>
  <si>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</si>
  <si>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</si>
  <si>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</si>
  <si>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</si>
  <si>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</si>
  <si>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</si>
  <si>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</si>
  <si>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</si>
  <si>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</si>
  <si>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</si>
  <si>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</si>
  <si>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</si>
  <si>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</si>
  <si>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</si>
  <si>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</si>
  <si>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</si>
  <si>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</si>
  <si>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</si>
  <si>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</si>
  <si>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</si>
  <si>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</si>
  <si>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</si>
  <si>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</si>
  <si>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</si>
  <si>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</si>
  <si>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</si>
  <si>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</si>
  <si>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</si>
  <si>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</si>
  <si>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</si>
  <si>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</si>
  <si>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</si>
  <si>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</si>
  <si>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</si>
  <si>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</si>
  <si>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</si>
  <si>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</si>
  <si>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</si>
  <si>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</si>
  <si>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</si>
  <si>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</si>
  <si>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</si>
  <si>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</si>
  <si>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</si>
  <si>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</si>
  <si>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</si>
  <si>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</si>
  <si>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</si>
  <si>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</si>
  <si>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</si>
  <si>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</si>
  <si>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</si>
  <si>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</si>
  <si>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</si>
  <si>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</si>
  <si>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</si>
  <si>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</si>
  <si>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</si>
  <si>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</si>
  <si>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</si>
  <si>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</si>
  <si>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</si>
  <si>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</si>
  <si>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</si>
  <si>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</si>
  <si>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</si>
  <si>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</si>
  <si>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</si>
  <si>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</si>
  <si>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</si>
  <si>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</si>
  <si>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</si>
  <si>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</si>
  <si>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</si>
  <si>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</si>
  <si>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</si>
  <si>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</si>
  <si>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</si>
  <si>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</si>
  <si>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</si>
  <si>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</si>
  <si>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</si>
  <si>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</si>
  <si>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</si>
  <si>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</si>
  <si>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</si>
  <si>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</si>
  <si>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</si>
  <si>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</si>
  <si>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</si>
  <si>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</si>
  <si>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</si>
  <si>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</si>
  <si>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</si>
  <si>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</si>
  <si>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</si>
  <si>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</si>
  <si>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</si>
  <si>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</si>
  <si>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</si>
  <si>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</si>
  <si>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</si>
  <si>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</si>
  <si>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</si>
  <si>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</si>
  <si>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</si>
  <si>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</si>
  <si>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</si>
  <si>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</si>
  <si>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</si>
  <si>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</si>
  <si>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</si>
  <si>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</si>
  <si>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</si>
  <si>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</si>
  <si>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</si>
  <si>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</si>
  <si>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</si>
  <si>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</si>
  <si>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</si>
  <si>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</si>
  <si>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</si>
  <si>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</si>
  <si>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</si>
  <si>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</si>
  <si>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</si>
  <si>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</si>
  <si>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</si>
  <si>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</si>
  <si>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</si>
  <si>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</si>
  <si>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</si>
  <si>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</si>
  <si>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</si>
  <si>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</si>
  <si>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</si>
  <si>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</si>
  <si>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</si>
  <si>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</si>
  <si>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</si>
  <si>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</si>
  <si>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</si>
  <si>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</si>
  <si>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</si>
  <si>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</si>
  <si>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</si>
  <si>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</si>
  <si>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</si>
  <si>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</si>
  <si>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</si>
  <si>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</si>
  <si>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</si>
  <si>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</si>
  <si>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</si>
  <si>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</si>
  <si>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</si>
  <si>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</si>
  <si>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</si>
  <si>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</si>
  <si>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</si>
  <si>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</si>
  <si>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</si>
  <si>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</si>
  <si>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</si>
  <si>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</si>
  <si>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</si>
  <si>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</si>
  <si>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</si>
  <si>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</si>
  <si>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</si>
  <si>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</si>
  <si>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</si>
  <si>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</si>
  <si>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</si>
  <si>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</si>
  <si>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</si>
  <si>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</si>
  <si>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</si>
  <si>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</si>
  <si>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</si>
  <si>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</si>
  <si>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</si>
  <si>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</si>
  <si>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</si>
  <si>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</si>
  <si>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</si>
  <si>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</si>
  <si>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</si>
  <si>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</si>
  <si>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</si>
  <si>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</si>
  <si>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</si>
  <si>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</si>
  <si>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</si>
  <si>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</si>
  <si>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</si>
  <si>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</si>
  <si>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</si>
  <si>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</si>
  <si>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</si>
  <si>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</si>
  <si>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</si>
  <si>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</si>
  <si>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</si>
  <si>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</si>
  <si>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</si>
  <si>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</si>
  <si>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</si>
  <si>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</si>
  <si>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</si>
  <si>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</si>
  <si>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</si>
  <si>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</si>
  <si>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</si>
  <si>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</si>
  <si>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</si>
  <si>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</si>
  <si>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</si>
  <si>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</si>
  <si>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</si>
  <si>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</si>
  <si>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</si>
  <si>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</si>
  <si>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</si>
  <si>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</si>
  <si>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</si>
  <si>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</si>
  <si>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</si>
  <si>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</si>
  <si>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</si>
  <si>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</si>
  <si>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</si>
  <si>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</si>
  <si>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</si>
  <si>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</si>
  <si>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</si>
  <si>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</si>
  <si>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</si>
  <si>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</si>
  <si>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</si>
  <si>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</si>
  <si>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</si>
  <si>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</si>
  <si>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</si>
  <si>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</si>
  <si>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</si>
  <si>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</si>
  <si>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</si>
  <si>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</si>
  <si>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</si>
  <si>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</si>
  <si>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</si>
  <si>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</si>
  <si>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</si>
  <si>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</si>
  <si>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</si>
  <si>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</si>
  <si>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</si>
  <si>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</si>
  <si>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</si>
  <si>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</si>
  <si>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</si>
  <si>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</si>
  <si>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</si>
  <si>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</si>
  <si>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</si>
  <si>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</si>
  <si>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</si>
  <si>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</si>
  <si>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</si>
  <si>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</si>
  <si>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</si>
  <si>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</si>
  <si>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</si>
  <si>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</si>
  <si>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</si>
  <si>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</si>
  <si>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</si>
  <si>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</si>
  <si>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</si>
  <si>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</si>
  <si>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</si>
  <si>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</si>
  <si>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</si>
  <si>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</si>
  <si>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</si>
  <si>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</si>
  <si>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</si>
  <si>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</si>
  <si>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</si>
  <si>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</si>
  <si>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</si>
  <si>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</si>
  <si>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</si>
  <si>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</si>
  <si>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</si>
  <si>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</si>
  <si>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</si>
  <si>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</si>
  <si>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</si>
  <si>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</si>
  <si>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</si>
  <si>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</si>
  <si>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</si>
  <si>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</si>
  <si>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</si>
  <si>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</si>
  <si>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</si>
  <si>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</si>
  <si>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</si>
  <si>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</si>
  <si>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</si>
  <si>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</si>
  <si>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</si>
  <si>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</si>
  <si>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</si>
  <si>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</si>
  <si>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</si>
  <si>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</si>
  <si>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</si>
  <si>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</si>
  <si>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</si>
  <si>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</si>
  <si>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</si>
  <si>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</si>
  <si>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</si>
  <si>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</si>
  <si>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</si>
  <si>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</si>
  <si>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</si>
  <si>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</si>
  <si>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</si>
  <si>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</si>
  <si>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</si>
  <si>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</si>
  <si>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</si>
  <si>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</si>
  <si>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</si>
  <si>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</si>
  <si>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</si>
  <si>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</si>
  <si>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</si>
  <si>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</si>
  <si>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</si>
  <si>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</si>
  <si>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</si>
  <si>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</si>
  <si>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</si>
  <si>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</si>
  <si>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</si>
  <si>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</si>
  <si>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</si>
  <si>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</si>
  <si>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</si>
  <si>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</si>
  <si>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</si>
  <si>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</si>
  <si>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</si>
  <si>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</si>
  <si>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</si>
  <si>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</si>
  <si>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</si>
  <si>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</si>
  <si>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</si>
  <si>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</si>
  <si>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</si>
  <si>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</si>
  <si>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</si>
  <si>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</si>
  <si>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</si>
  <si>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</si>
  <si>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</si>
  <si>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</si>
  <si>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</si>
  <si>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</si>
  <si>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</si>
  <si>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</si>
  <si>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</si>
  <si>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</si>
  <si>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</si>
  <si>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</si>
  <si>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</si>
  <si>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</si>
  <si>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</si>
  <si>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</si>
  <si>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</si>
  <si>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</si>
  <si>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</si>
  <si>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</si>
  <si>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</si>
  <si>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</si>
  <si>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</si>
  <si>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</si>
  <si>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</si>
  <si>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</si>
  <si>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</si>
  <si>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</si>
  <si>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</si>
  <si>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</si>
  <si>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</si>
  <si>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</si>
  <si>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</si>
  <si>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</si>
  <si>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</si>
  <si>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</si>
  <si>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</si>
  <si>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</si>
  <si>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</si>
  <si>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</si>
  <si>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</si>
  <si>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</si>
  <si>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</si>
  <si>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</si>
  <si>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</si>
  <si>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</si>
  <si>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</si>
  <si>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</si>
  <si>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</si>
  <si>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</si>
  <si>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</si>
  <si>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</si>
  <si>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</si>
  <si>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</si>
  <si>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</si>
  <si>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</si>
  <si>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</si>
  <si>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</si>
  <si>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</si>
  <si>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</si>
  <si>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</si>
  <si>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</si>
  <si>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</si>
  <si>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</si>
  <si>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</si>
  <si>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</si>
  <si>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</si>
  <si>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</si>
  <si>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</si>
  <si>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</si>
  <si>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</si>
  <si>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</si>
  <si>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</si>
  <si>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</si>
  <si>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</si>
  <si>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</si>
  <si>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</si>
  <si>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</si>
  <si>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</si>
  <si>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</si>
  <si>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</si>
  <si>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</si>
  <si>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</si>
  <si>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</si>
  <si>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</si>
  <si>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</si>
  <si>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</si>
  <si>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</si>
  <si>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</si>
  <si>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</si>
  <si>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</si>
  <si>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</si>
  <si>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</si>
  <si>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</si>
  <si>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</si>
  <si>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</si>
  <si>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</si>
  <si>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</si>
  <si>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</si>
  <si>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</si>
  <si>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</si>
  <si>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</si>
  <si>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</si>
  <si>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</si>
  <si>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</si>
  <si>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</si>
  <si>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</si>
  <si>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</si>
  <si>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</si>
  <si>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</si>
  <si>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</si>
  <si>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</si>
  <si>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</si>
  <si>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</si>
  <si>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</si>
  <si>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</si>
  <si>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</si>
  <si>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</si>
  <si>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</si>
  <si>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</si>
  <si>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</si>
  <si>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</si>
  <si>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</si>
  <si>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</si>
  <si>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</si>
  <si>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</si>
  <si>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</si>
  <si>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</si>
  <si>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</si>
  <si>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</si>
  <si>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</si>
  <si>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</si>
  <si>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</si>
  <si>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</si>
  <si>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</si>
  <si>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</si>
  <si>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</si>
  <si>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</si>
  <si>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</si>
  <si>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</si>
  <si>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</si>
  <si>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</si>
  <si>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</si>
  <si>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</si>
  <si>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</si>
  <si>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</si>
  <si>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</si>
  <si>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</si>
  <si>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</si>
  <si>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</si>
  <si>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</si>
  <si>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</si>
  <si>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</si>
  <si>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</si>
  <si>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</si>
  <si>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</si>
  <si>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</si>
  <si>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</si>
  <si>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</si>
  <si>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</si>
  <si>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</si>
  <si>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</si>
  <si>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</si>
  <si>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</si>
  <si>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</si>
  <si>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</si>
  <si>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</si>
  <si>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</si>
  <si>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</si>
  <si>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</si>
  <si>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</si>
  <si>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</si>
  <si>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</si>
  <si>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</si>
  <si>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</si>
  <si>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</si>
  <si>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</si>
  <si>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</si>
  <si>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</si>
  <si>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</si>
  <si>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</si>
  <si>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</si>
  <si>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</si>
  <si>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</si>
  <si>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</si>
  <si>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</si>
  <si>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</si>
  <si>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</si>
  <si>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</si>
  <si>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</si>
  <si>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</si>
  <si>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</si>
  <si>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</si>
  <si>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</si>
  <si>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</si>
  <si>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</si>
  <si>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</si>
  <si>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</si>
  <si>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</si>
  <si>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</si>
  <si>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</si>
  <si>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</si>
  <si>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</si>
  <si>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</si>
  <si>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</si>
  <si>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</si>
  <si>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</si>
  <si>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</si>
  <si>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</si>
  <si>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</si>
  <si>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</si>
  <si>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</si>
  <si>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</si>
  <si>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</si>
  <si>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</si>
  <si>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</si>
  <si>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</si>
  <si>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</si>
  <si>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</si>
  <si>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</si>
  <si>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</si>
  <si>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</si>
  <si>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</si>
  <si>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</si>
  <si>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</si>
  <si>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</si>
  <si>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</si>
  <si>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</si>
  <si>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</si>
  <si>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</si>
  <si>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</si>
  <si>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</si>
  <si>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</si>
  <si>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</si>
  <si>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</si>
  <si>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</si>
  <si>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</si>
  <si>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</si>
  <si>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</si>
  <si>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</si>
  <si>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</si>
  <si>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</si>
  <si>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</si>
  <si>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</si>
  <si>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</si>
  <si>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</si>
  <si>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</si>
  <si>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</si>
  <si>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</si>
  <si>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</si>
  <si>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</si>
  <si>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</si>
  <si>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</si>
  <si>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</si>
  <si>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</si>
  <si>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</si>
  <si>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</si>
  <si>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</si>
  <si>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</si>
  <si>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</si>
  <si>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</si>
  <si>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</si>
  <si>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</si>
  <si>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</si>
  <si>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</si>
  <si>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</si>
  <si>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</si>
  <si>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</si>
  <si>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</si>
  <si>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</si>
  <si>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</si>
  <si>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</si>
  <si>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</si>
  <si>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</si>
  <si>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</si>
  <si>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</si>
  <si>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</si>
  <si>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</si>
  <si>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</si>
  <si>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</si>
  <si>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</si>
  <si>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</si>
  <si>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</si>
  <si>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</si>
  <si>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</si>
  <si>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</si>
  <si>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</si>
  <si>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</si>
  <si>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</si>
  <si>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</si>
  <si>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</si>
  <si>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</si>
  <si>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</si>
  <si>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</si>
  <si>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</si>
  <si>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</si>
  <si>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</si>
  <si>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</si>
  <si>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</si>
  <si>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</si>
  <si>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</si>
  <si>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</si>
  <si>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</si>
  <si>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</si>
  <si>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</si>
  <si>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</si>
  <si>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</si>
  <si>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</si>
  <si>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</si>
  <si>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</si>
  <si>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</si>
  <si>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</si>
  <si>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</si>
  <si>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</si>
  <si>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</si>
  <si>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</si>
  <si>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</si>
  <si>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</si>
  <si>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</si>
  <si>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</si>
  <si>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</si>
  <si>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</si>
  <si>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</si>
  <si>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</si>
  <si>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</si>
  <si>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</si>
  <si>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</si>
  <si>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</si>
  <si>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</si>
  <si>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</si>
  <si>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</si>
  <si>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</si>
  <si>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</si>
  <si>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</si>
  <si>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</si>
  <si>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</si>
  <si>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</si>
  <si>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</si>
  <si>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</si>
  <si>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</si>
  <si>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</si>
  <si>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</si>
  <si>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</si>
  <si>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</si>
  <si>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</si>
  <si>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</si>
  <si>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</si>
  <si>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</si>
  <si>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</si>
  <si>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</si>
  <si>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</si>
  <si>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</si>
  <si>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</si>
  <si>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</si>
  <si>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</si>
  <si>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</si>
  <si>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</si>
  <si>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</si>
  <si>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</si>
  <si>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</si>
  <si>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</si>
  <si>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</si>
  <si>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</si>
  <si>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</si>
  <si>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</si>
  <si>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</si>
  <si>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</si>
  <si>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</si>
  <si>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</si>
  <si>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</si>
  <si>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</si>
  <si>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</si>
  <si>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</si>
  <si>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</si>
  <si>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</si>
  <si>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</si>
  <si>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</si>
  <si>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</si>
  <si>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</si>
  <si>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</si>
  <si>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</si>
  <si>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</si>
  <si>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</si>
  <si>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</si>
  <si>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</si>
  <si>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</si>
  <si>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</si>
  <si>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</si>
  <si>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</si>
  <si>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</si>
  <si>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</si>
  <si>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</si>
  <si>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</si>
  <si>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</si>
  <si>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</si>
  <si>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</si>
  <si>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</si>
  <si>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</si>
  <si>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</si>
  <si>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</si>
  <si>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</si>
  <si>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</si>
  <si>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</si>
  <si>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</si>
  <si>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</si>
  <si>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</si>
  <si>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</si>
  <si>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</si>
  <si>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</si>
  <si>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</si>
  <si>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</si>
  <si>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</si>
  <si>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</si>
  <si>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</si>
  <si>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</si>
  <si>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</si>
  <si>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</si>
  <si>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</si>
  <si>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</si>
  <si>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</si>
  <si>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</si>
  <si>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</si>
  <si>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</si>
  <si>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</si>
  <si>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</si>
  <si>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</si>
  <si>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</si>
  <si>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</si>
  <si>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</si>
  <si>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</si>
  <si>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</si>
  <si>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</si>
  <si>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</si>
  <si>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</si>
  <si>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</si>
  <si>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</si>
  <si>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</si>
  <si>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</si>
  <si>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</si>
  <si>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</si>
  <si>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</si>
  <si>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</si>
  <si>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</si>
  <si>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</si>
  <si>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</si>
  <si>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</si>
  <si>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</si>
  <si>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</si>
  <si>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</si>
  <si>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</si>
  <si>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</si>
  <si>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</si>
  <si>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</si>
  <si>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</si>
  <si>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</si>
  <si>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</si>
  <si>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</si>
  <si>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</si>
  <si>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</si>
  <si>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</si>
  <si>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</si>
  <si>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</si>
  <si>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</si>
  <si>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</si>
  <si>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</si>
  <si>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</si>
  <si>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</si>
  <si>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</si>
  <si>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</si>
  <si>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</si>
  <si>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</si>
  <si>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</si>
  <si>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</si>
  <si>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</si>
  <si>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</si>
  <si>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</si>
  <si>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</si>
  <si>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</si>
  <si>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</si>
  <si>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</si>
  <si>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</si>
  <si>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</si>
  <si>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</si>
  <si>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</si>
  <si>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</si>
  <si>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</si>
  <si>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</si>
  <si>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</si>
  <si>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</si>
  <si>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</si>
  <si>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</si>
  <si>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</si>
  <si>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</si>
  <si>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</si>
  <si>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</si>
  <si>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</si>
  <si>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</si>
  <si>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</si>
  <si>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</si>
  <si>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</si>
  <si>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</si>
  <si>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</si>
  <si>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</si>
  <si>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</si>
  <si>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</si>
  <si>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</si>
  <si>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</si>
  <si>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</si>
  <si>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</si>
  <si>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</si>
  <si>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</si>
  <si>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</si>
  <si>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</si>
  <si>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</si>
  <si>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</si>
  <si>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</si>
  <si>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</si>
  <si>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</si>
  <si>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</si>
  <si>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</si>
  <si>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</si>
  <si>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</si>
  <si>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</si>
  <si>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</si>
  <si>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</si>
  <si>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</si>
  <si>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</si>
  <si>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</si>
  <si>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</si>
  <si>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</si>
  <si>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</si>
  <si>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</si>
  <si>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</si>
  <si>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</si>
  <si>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</si>
  <si>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</si>
  <si>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</si>
  <si>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</si>
  <si>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</si>
  <si>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</si>
  <si>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</si>
  <si>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</si>
  <si>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</si>
  <si>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</si>
  <si>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</si>
  <si>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</si>
  <si>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</si>
  <si>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</si>
  <si>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</si>
  <si>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</si>
  <si>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</si>
  <si>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</si>
  <si>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</si>
  <si>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</si>
  <si>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</si>
  <si>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</si>
  <si>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</si>
  <si>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</si>
  <si>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</si>
  <si>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</si>
  <si>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</si>
  <si>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</si>
  <si>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</si>
  <si>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</si>
  <si>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</si>
  <si>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</si>
  <si>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</si>
  <si>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</si>
  <si>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</si>
  <si>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</si>
  <si>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</si>
  <si>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</si>
  <si>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</si>
  <si>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</si>
  <si>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</si>
  <si>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</si>
  <si>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</si>
  <si>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</si>
  <si>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</si>
  <si>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</si>
  <si>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</si>
  <si>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</si>
  <si>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</si>
  <si>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</si>
  <si>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</si>
  <si>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</si>
  <si>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</si>
  <si>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</si>
  <si>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</si>
  <si>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</si>
  <si>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</si>
  <si>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</si>
  <si>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</si>
  <si>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</si>
  <si>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</si>
  <si>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</si>
  <si>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</si>
  <si>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</si>
  <si>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</si>
  <si>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</si>
  <si>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</si>
  <si>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</si>
  <si>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</si>
  <si>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</si>
  <si>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</si>
  <si>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</si>
  <si>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</si>
  <si>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</si>
  <si>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</si>
  <si>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</si>
  <si>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</si>
  <si>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</si>
  <si>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</si>
  <si>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</si>
  <si>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</si>
  <si>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</si>
  <si>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</si>
  <si>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</si>
  <si>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</si>
  <si>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</si>
  <si>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</si>
  <si>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</si>
  <si>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</si>
  <si>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</si>
  <si>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</si>
  <si>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</si>
  <si>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</si>
  <si>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</si>
  <si>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</si>
  <si>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</si>
  <si>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</si>
  <si>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</si>
  <si>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</si>
  <si>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</si>
  <si>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</si>
  <si>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</si>
  <si>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</si>
  <si>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</si>
  <si>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</si>
  <si>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</si>
  <si>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</si>
  <si>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</si>
  <si>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</si>
  <si>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</si>
  <si>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</si>
  <si>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</si>
  <si>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</si>
  <si>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</si>
  <si>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</si>
  <si>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</si>
  <si>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</si>
  <si>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</si>
  <si>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</si>
  <si>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</si>
  <si>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</si>
  <si>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</si>
  <si>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</si>
  <si>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</si>
  <si>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</si>
  <si>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</si>
  <si>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</si>
  <si>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</si>
  <si>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</si>
  <si>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</si>
  <si>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</si>
  <si>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</si>
  <si>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</si>
  <si>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</si>
  <si>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</si>
  <si>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</si>
  <si>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</si>
  <si>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</si>
  <si>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</si>
  <si>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</si>
  <si>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</si>
  <si>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</si>
  <si>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</si>
  <si>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</si>
  <si>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</si>
  <si>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</si>
  <si>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</si>
  <si>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</si>
  <si>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</si>
  <si>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</si>
  <si>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</si>
  <si>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</si>
  <si>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</si>
  <si>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</si>
  <si>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</si>
  <si>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</si>
  <si>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</si>
  <si>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</si>
  <si>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</si>
  <si>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</si>
  <si>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</si>
  <si>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</si>
  <si>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</si>
  <si>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</si>
  <si>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</si>
  <si>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</si>
  <si>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</si>
  <si>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</si>
  <si>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</si>
  <si>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</si>
  <si>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</si>
  <si>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</si>
  <si>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</si>
  <si>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</si>
  <si>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</si>
  <si>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</si>
  <si>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</si>
  <si>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</si>
  <si>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</si>
  <si>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</si>
  <si>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</si>
  <si>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</si>
  <si>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</si>
  <si>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</si>
  <si>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</si>
  <si>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</si>
  <si>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</si>
  <si>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</si>
  <si>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</si>
  <si>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</si>
  <si>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</si>
  <si>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</si>
  <si>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</si>
  <si>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</si>
  <si>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</si>
  <si>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</si>
  <si>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</si>
  <si>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</si>
  <si>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</si>
  <si>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</si>
  <si>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</si>
  <si>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</si>
  <si>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</si>
  <si>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</si>
  <si>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</si>
  <si>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</si>
  <si>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</si>
  <si>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</si>
  <si>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</si>
  <si>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</si>
  <si>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</si>
  <si>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</si>
  <si>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</si>
  <si>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</si>
  <si>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</si>
  <si>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</si>
  <si>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</si>
  <si>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</si>
  <si>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</si>
  <si>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</si>
  <si>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</si>
  <si>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</si>
  <si>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</si>
  <si>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</si>
  <si>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</si>
  <si>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</si>
  <si>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</si>
  <si>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</si>
  <si>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</si>
  <si>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</si>
  <si>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</si>
  <si>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</si>
  <si>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</si>
  <si>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</si>
  <si>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</si>
  <si>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</si>
  <si>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</si>
  <si>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</si>
  <si>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</si>
  <si>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</si>
  <si>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</si>
  <si>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</si>
  <si>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</si>
  <si>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</si>
  <si>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</si>
  <si>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</si>
  <si>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</si>
  <si>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</si>
  <si>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</si>
  <si>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</si>
  <si>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</si>
  <si>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</si>
  <si>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</si>
  <si>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</si>
  <si>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</si>
  <si>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</si>
  <si>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</si>
  <si>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</si>
  <si>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</si>
  <si>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</si>
  <si>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</si>
  <si>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</si>
  <si>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</si>
  <si>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</si>
  <si>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</si>
  <si>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</si>
  <si>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</si>
  <si>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</si>
  <si>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</si>
  <si>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</si>
  <si>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</si>
  <si>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</si>
  <si>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</si>
  <si>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</si>
  <si>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</si>
  <si>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</si>
  <si>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</si>
  <si>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</si>
  <si>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</si>
  <si>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</si>
  <si>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</si>
  <si>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</si>
  <si>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</si>
  <si>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</si>
  <si>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</si>
  <si>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</si>
  <si>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</si>
  <si>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</si>
  <si>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</si>
  <si>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</si>
  <si>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</si>
  <si>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</si>
  <si>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</si>
  <si>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</si>
  <si>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</si>
  <si>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</si>
  <si>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</si>
  <si>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</si>
  <si>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</si>
  <si>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</si>
  <si>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</si>
  <si>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</si>
  <si>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</si>
  <si>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</si>
  <si>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</si>
  <si>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</si>
  <si>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</si>
  <si>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</si>
  <si>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</si>
  <si>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</si>
  <si>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</si>
  <si>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</si>
  <si>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</si>
  <si>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</si>
  <si>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</si>
  <si>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</si>
  <si>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</si>
  <si>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</si>
  <si>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</si>
  <si>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</si>
  <si>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</si>
  <si>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</si>
  <si>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</si>
  <si>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</si>
  <si>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</si>
  <si>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</si>
  <si>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</si>
  <si>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</si>
  <si>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</si>
  <si>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</si>
  <si>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</si>
  <si>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</si>
  <si>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</si>
  <si>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</si>
  <si>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</si>
  <si>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</si>
  <si>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</si>
  <si>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</si>
  <si>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</si>
  <si>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</si>
  <si>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</si>
  <si>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</si>
  <si>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</si>
  <si>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</si>
  <si>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</si>
  <si>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</si>
  <si>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</si>
  <si>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</si>
  <si>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</si>
  <si>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</si>
  <si>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</si>
  <si>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</si>
  <si>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</si>
  <si>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</si>
  <si>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</si>
  <si>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</si>
  <si>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</si>
  <si>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</si>
  <si>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</si>
  <si>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</si>
  <si>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</si>
  <si>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</si>
  <si>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</si>
  <si>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</si>
  <si>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</si>
  <si>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</si>
  <si>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</si>
  <si>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</si>
  <si>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</si>
  <si>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</si>
  <si>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</si>
  <si>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</si>
  <si>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</si>
  <si>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</si>
  <si>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</si>
  <si>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</si>
  <si>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</si>
  <si>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</si>
  <si>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</si>
  <si>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</si>
  <si>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</si>
  <si>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</si>
  <si>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</si>
  <si>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</si>
  <si>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</si>
  <si>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</si>
  <si>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</si>
  <si>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</si>
  <si>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</si>
  <si>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</si>
  <si>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</si>
  <si>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</si>
  <si>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</si>
  <si>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</si>
  <si>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</si>
  <si>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</si>
  <si>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</si>
  <si>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</si>
  <si>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</si>
  <si>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</si>
  <si>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</si>
  <si>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</si>
  <si>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</si>
  <si>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</si>
  <si>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</si>
  <si>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</si>
  <si>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</si>
  <si>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</si>
  <si>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</si>
  <si>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</si>
  <si>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</si>
  <si>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</si>
  <si>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</si>
  <si>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</si>
  <si>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</si>
  <si>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</si>
  <si>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</si>
  <si>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</si>
  <si>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</si>
  <si>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</si>
  <si>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</si>
  <si>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</si>
  <si>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</si>
  <si>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</si>
  <si>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</si>
  <si>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</si>
  <si>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</si>
  <si>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</si>
  <si>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</si>
  <si>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</si>
  <si>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</si>
  <si>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</si>
  <si>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</si>
  <si>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</si>
  <si>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</si>
  <si>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</si>
  <si>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</si>
  <si>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</si>
  <si>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</si>
  <si>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</si>
  <si>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</si>
  <si>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</si>
  <si>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</si>
  <si>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</si>
  <si>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</si>
  <si>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</si>
  <si>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</si>
  <si>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</si>
  <si>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</si>
  <si>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</si>
  <si>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</si>
  <si>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</si>
  <si>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</si>
  <si>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</si>
  <si>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</si>
  <si>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</si>
  <si>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</si>
  <si>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</si>
  <si>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</si>
  <si>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</si>
  <si>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</si>
  <si>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</si>
  <si>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</si>
  <si>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</si>
  <si>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</si>
  <si>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</si>
  <si>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</si>
  <si>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</si>
  <si>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</si>
  <si>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</si>
  <si>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</si>
  <si>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</si>
  <si>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</si>
  <si>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</si>
  <si>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</si>
  <si>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</si>
  <si>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</si>
  <si>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</si>
  <si>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</si>
  <si>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</si>
  <si>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</si>
  <si>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</si>
  <si>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</si>
  <si>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</si>
  <si>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</si>
  <si>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</si>
  <si>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</si>
  <si>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</si>
  <si>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</si>
  <si>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</si>
  <si>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</si>
  <si>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</si>
  <si>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</si>
  <si>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</si>
  <si>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</si>
  <si>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</si>
  <si>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</si>
  <si>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</si>
  <si>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</si>
  <si>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</si>
  <si>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</si>
  <si>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</si>
  <si>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</si>
  <si>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</si>
  <si>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</si>
  <si>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</si>
  <si>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</si>
  <si>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</si>
  <si>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</si>
  <si>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</si>
  <si>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</si>
  <si>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</si>
  <si>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</si>
  <si>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</si>
  <si>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</si>
  <si>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</si>
  <si>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</si>
  <si>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</si>
  <si>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</si>
  <si>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</si>
  <si>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</si>
  <si>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</si>
  <si>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</si>
  <si>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</si>
  <si>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</si>
  <si>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</si>
  <si>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</si>
  <si>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</si>
  <si>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</si>
  <si>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</si>
  <si>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</si>
  <si>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</si>
  <si>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</si>
  <si>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</si>
  <si>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</si>
  <si>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</si>
  <si>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</si>
  <si>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</si>
  <si>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</si>
  <si>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</si>
  <si>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</si>
  <si>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</si>
  <si>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</si>
  <si>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</si>
  <si>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</si>
  <si>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</si>
  <si>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</si>
  <si>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</si>
  <si>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</si>
  <si>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</si>
  <si>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</si>
  <si>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</si>
  <si>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</si>
  <si>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</si>
  <si>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</si>
  <si>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</si>
  <si>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</si>
  <si>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</si>
  <si>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</si>
  <si>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</si>
  <si>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</si>
  <si>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</si>
  <si>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</si>
  <si>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</si>
  <si>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</si>
  <si>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</si>
  <si>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</si>
  <si>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</si>
  <si>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</si>
  <si>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</si>
  <si>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</si>
  <si>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</si>
  <si>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</si>
  <si>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</si>
  <si>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</si>
  <si>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</si>
  <si>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</si>
  <si>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</si>
  <si>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</si>
  <si>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</si>
  <si>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</si>
  <si>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</si>
  <si>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</si>
  <si>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</si>
  <si>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</si>
  <si>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</si>
  <si>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</si>
  <si>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</si>
  <si>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</si>
  <si>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</si>
  <si>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</si>
  <si>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</si>
  <si>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</si>
  <si>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</si>
  <si>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</si>
  <si>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</si>
  <si>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</si>
  <si>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</si>
  <si>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</si>
  <si>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</si>
  <si>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</si>
  <si>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</si>
  <si>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</si>
  <si>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</si>
  <si>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</si>
  <si>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</si>
  <si>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</si>
  <si>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</si>
  <si>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</si>
  <si>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</si>
  <si>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</si>
  <si>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</si>
  <si>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</si>
  <si>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</si>
  <si>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</si>
  <si>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</si>
  <si>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</si>
  <si>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</si>
  <si>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</si>
  <si>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</si>
  <si>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</si>
  <si>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</si>
  <si>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</si>
  <si>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</si>
  <si>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</si>
  <si>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</si>
  <si>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</si>
  <si>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</si>
  <si>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</si>
  <si>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</si>
  <si>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</si>
  <si>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</si>
  <si>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</si>
  <si>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</si>
  <si>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</si>
  <si>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</si>
  <si>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</si>
  <si>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</si>
  <si>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</si>
  <si>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</si>
  <si>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</si>
  <si>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</si>
  <si>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</si>
  <si>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</si>
  <si>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</si>
  <si>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</si>
  <si>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</si>
  <si>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</si>
  <si>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</si>
  <si>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</si>
  <si>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</si>
  <si>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</si>
  <si>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</si>
  <si>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</si>
  <si>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</si>
  <si>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</si>
  <si>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</si>
  <si>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</si>
  <si>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</si>
  <si>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</si>
  <si>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</si>
  <si>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</si>
  <si>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</si>
  <si>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</si>
  <si>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</si>
  <si>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</si>
  <si>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</si>
  <si>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</si>
  <si>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</si>
  <si>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</si>
  <si>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</si>
  <si>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</si>
  <si>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</si>
  <si>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</si>
  <si>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</si>
  <si>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</si>
  <si>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</si>
  <si>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</si>
  <si>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</si>
  <si>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</si>
  <si>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</si>
  <si>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</si>
  <si>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</si>
  <si>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</si>
  <si>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</si>
  <si>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</si>
  <si>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</si>
  <si>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</si>
  <si>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</si>
  <si>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</si>
  <si>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</si>
  <si>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</si>
  <si>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</si>
  <si>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</si>
  <si>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</si>
  <si>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</si>
  <si>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</si>
  <si>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</si>
  <si>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</si>
  <si>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</si>
  <si>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</si>
  <si>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</si>
  <si>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</si>
  <si>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</si>
  <si>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</si>
  <si>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</si>
  <si>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</si>
  <si>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</si>
  <si>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</si>
  <si>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</si>
  <si>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</si>
  <si>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</si>
  <si>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</si>
  <si>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</si>
  <si>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</si>
  <si>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</si>
  <si>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</si>
  <si>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</si>
  <si>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</si>
  <si>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</si>
  <si>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</si>
  <si>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</si>
  <si>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</si>
  <si>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</si>
  <si>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</si>
  <si>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</si>
  <si>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</si>
  <si>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</si>
  <si>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</si>
  <si>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</si>
  <si>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</si>
  <si>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</si>
  <si>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</si>
  <si>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</si>
  <si>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</si>
  <si>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</si>
  <si>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</si>
  <si>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</si>
  <si>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</si>
  <si>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</si>
  <si>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</si>
  <si>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</si>
  <si>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</si>
  <si>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</si>
  <si>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</si>
  <si>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</si>
  <si>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</si>
  <si>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</si>
  <si>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</si>
  <si>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</si>
  <si>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</si>
  <si>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</si>
  <si>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</si>
  <si>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</si>
  <si>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</si>
  <si>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</si>
  <si>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</si>
  <si>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</si>
  <si>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</si>
  <si>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</si>
  <si>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</si>
  <si>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</si>
  <si>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</si>
  <si>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</si>
  <si>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</si>
  <si>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</si>
  <si>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</si>
  <si>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</si>
  <si>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</si>
  <si>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</si>
  <si>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</si>
  <si>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</si>
  <si>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</si>
  <si>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</si>
  <si>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</si>
  <si>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</si>
  <si>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</si>
  <si>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</si>
  <si>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</si>
  <si>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</si>
  <si>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</si>
  <si>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</si>
  <si>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</si>
  <si>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</si>
  <si>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</si>
  <si>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</si>
  <si>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</si>
  <si>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</si>
  <si>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</si>
  <si>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</si>
  <si>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</si>
  <si>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</si>
  <si>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</si>
  <si>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</si>
  <si>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</si>
  <si>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</si>
  <si>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</si>
  <si>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</si>
  <si>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</si>
  <si>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</si>
  <si>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</si>
  <si>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</si>
  <si>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</si>
  <si>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</si>
  <si>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</si>
  <si>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</si>
  <si>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</si>
  <si>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</si>
  <si>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</si>
  <si>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</si>
  <si>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</si>
  <si>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</si>
  <si>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</si>
  <si>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</si>
  <si>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</si>
  <si>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</si>
  <si>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</si>
  <si>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</si>
  <si>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</si>
  <si>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</si>
  <si>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</si>
  <si>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</si>
  <si>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</si>
  <si>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</si>
  <si>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</si>
  <si>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</si>
  <si>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</si>
  <si>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</si>
  <si>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</si>
  <si>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</si>
  <si>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</si>
  <si>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</si>
  <si>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</si>
  <si>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</si>
  <si>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</si>
  <si>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</si>
  <si>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</si>
  <si>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</si>
  <si>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</si>
  <si>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</si>
  <si>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</si>
  <si>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</si>
  <si>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</si>
  <si>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</si>
  <si>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</si>
  <si>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</si>
  <si>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</si>
  <si>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</si>
  <si>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</si>
  <si>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</si>
  <si>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</si>
  <si>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</si>
  <si>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</si>
  <si>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</si>
  <si>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</si>
  <si>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</si>
  <si>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</si>
  <si>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</si>
  <si>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</si>
  <si>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</si>
  <si>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</si>
  <si>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</si>
  <si>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</si>
  <si>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</si>
  <si>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</si>
  <si>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</si>
  <si>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</si>
  <si>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</si>
  <si>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</si>
  <si>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</si>
  <si>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</si>
  <si>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</si>
  <si>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</si>
  <si>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</si>
  <si>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</si>
  <si>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</si>
  <si>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</si>
  <si>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</si>
  <si>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</si>
  <si>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</si>
  <si>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</si>
  <si>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</si>
  <si>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</si>
  <si>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</si>
  <si>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</si>
  <si>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</si>
  <si>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</si>
  <si>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</si>
  <si>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</si>
  <si>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</si>
  <si>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</si>
  <si>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</si>
  <si>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</si>
  <si>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</si>
  <si>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</si>
  <si>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</si>
  <si>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</si>
  <si>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</si>
  <si>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</si>
  <si>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</si>
  <si>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</si>
  <si>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</si>
  <si>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</si>
  <si>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</si>
  <si>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</si>
  <si>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</si>
  <si>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</si>
  <si>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</si>
  <si>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</si>
  <si>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</si>
  <si>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</si>
  <si>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</si>
  <si>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</si>
  <si>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</si>
  <si>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</si>
  <si>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</si>
  <si>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</si>
  <si>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</si>
  <si>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</si>
  <si>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</si>
  <si>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</si>
  <si>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</si>
  <si>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</si>
  <si>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</si>
  <si>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</si>
  <si>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</si>
  <si>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</si>
  <si>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</si>
  <si>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</si>
  <si>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</si>
  <si>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</si>
  <si>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</si>
  <si>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</si>
  <si>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</si>
  <si>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</si>
  <si>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</si>
  <si>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</si>
  <si>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</si>
  <si>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</si>
  <si>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</si>
  <si>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</si>
  <si>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</si>
  <si>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</si>
  <si>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</si>
  <si>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</si>
  <si>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</si>
  <si>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</si>
  <si>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</si>
  <si>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</si>
  <si>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</si>
  <si>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</si>
  <si>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</si>
  <si>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</si>
  <si>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</si>
  <si>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</si>
  <si>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</si>
  <si>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</si>
  <si>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</si>
  <si>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</si>
  <si>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</si>
  <si>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</si>
  <si>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</si>
  <si>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</si>
  <si>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</si>
  <si>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</si>
  <si>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</si>
  <si>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</si>
  <si>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</si>
  <si>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</si>
  <si>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</si>
  <si>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</si>
  <si>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</si>
  <si>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</si>
  <si>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</si>
  <si>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</si>
  <si>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</si>
  <si>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</si>
  <si>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</si>
  <si>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</si>
  <si>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</si>
  <si>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</si>
  <si>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</si>
  <si>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</si>
  <si>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</si>
  <si>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</si>
  <si>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</si>
  <si>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</si>
  <si>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</si>
  <si>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</si>
  <si>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</si>
  <si>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</si>
  <si>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</si>
  <si>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</si>
  <si>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</si>
  <si>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</si>
  <si>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</si>
  <si>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</si>
  <si>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</si>
  <si>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</si>
  <si>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</si>
  <si>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</si>
  <si>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</si>
  <si>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</si>
  <si>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</si>
  <si>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</si>
  <si>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</si>
  <si>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</si>
  <si>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</si>
  <si>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</si>
  <si>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</si>
  <si>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</si>
  <si>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</si>
  <si>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</si>
  <si>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</si>
  <si>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</si>
  <si>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</si>
  <si>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</si>
  <si>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</si>
  <si>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</si>
  <si>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</si>
  <si>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</si>
  <si>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</si>
  <si>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</si>
  <si>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</si>
  <si>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</si>
  <si>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</si>
  <si>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</si>
  <si>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</si>
  <si>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</si>
  <si>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</si>
  <si>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</si>
  <si>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</si>
  <si>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</si>
  <si>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</si>
  <si>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</si>
  <si>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</si>
  <si>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</si>
  <si>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</si>
  <si>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</si>
  <si>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</si>
  <si>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</si>
  <si>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</si>
  <si>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</si>
  <si>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</si>
  <si>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</si>
  <si>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</si>
  <si>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</si>
  <si>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</si>
  <si>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</si>
  <si>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</si>
  <si>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</si>
  <si>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</si>
  <si>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</si>
  <si>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</si>
  <si>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</si>
  <si>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</si>
  <si>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</si>
  <si>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</si>
  <si>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</si>
  <si>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</si>
  <si>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</si>
  <si>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</si>
  <si>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</si>
  <si>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</si>
  <si>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</si>
  <si>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</si>
  <si>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</si>
  <si>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</si>
  <si>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</si>
  <si>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</si>
  <si>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</si>
  <si>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</si>
  <si>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</si>
  <si>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</si>
  <si>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</si>
  <si>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</si>
  <si>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</si>
  <si>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</si>
  <si>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</si>
  <si>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</si>
  <si>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</si>
  <si>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</si>
  <si>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</si>
  <si>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</si>
  <si>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</si>
  <si>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</si>
  <si>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</si>
  <si>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</si>
  <si>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</si>
  <si>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</si>
  <si>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</si>
  <si>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</si>
  <si>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</si>
  <si>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</si>
  <si>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</si>
  <si>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</si>
  <si>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</si>
  <si>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</si>
  <si>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</si>
  <si>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</si>
  <si>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</si>
  <si>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</si>
  <si>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</si>
  <si>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</si>
  <si>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</si>
  <si>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</si>
  <si>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</si>
  <si>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</si>
  <si>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</si>
  <si>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</si>
  <si>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</si>
  <si>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</si>
  <si>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</si>
  <si>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</si>
  <si>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</si>
  <si>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</si>
  <si>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</si>
  <si>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</si>
  <si>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</si>
  <si>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</si>
  <si>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</si>
  <si>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</si>
  <si>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</si>
  <si>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</si>
  <si>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</si>
  <si>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</si>
  <si>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</si>
  <si>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</si>
  <si>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</si>
  <si>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</si>
  <si>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</si>
  <si>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</si>
  <si>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</si>
  <si>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</si>
  <si>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</si>
  <si>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</si>
  <si>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</si>
  <si>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</si>
  <si>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</si>
  <si>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</si>
  <si>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</si>
  <si>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</si>
  <si>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</si>
  <si>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</si>
  <si>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</si>
  <si>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</si>
  <si>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</si>
  <si>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</si>
  <si>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</si>
  <si>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</si>
  <si>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</si>
  <si>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</si>
  <si>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</si>
  <si>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</si>
  <si>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</si>
  <si>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</si>
  <si>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</si>
  <si>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</si>
  <si>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</si>
  <si>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</si>
  <si>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</si>
  <si>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</si>
  <si>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</si>
  <si>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</si>
  <si>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</si>
  <si>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</si>
  <si>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</si>
  <si>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</si>
  <si>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</si>
  <si>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</si>
  <si>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</si>
  <si>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</si>
  <si>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</si>
  <si>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</si>
  <si>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</si>
  <si>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</si>
  <si>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</si>
  <si>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</si>
  <si>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</si>
  <si>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</si>
  <si>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</si>
  <si>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</si>
  <si>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</si>
  <si>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</si>
  <si>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</si>
  <si>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</si>
  <si>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</si>
  <si>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</si>
  <si>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</si>
  <si>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</si>
  <si>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</si>
  <si>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</si>
  <si>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</si>
  <si>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</si>
  <si>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</si>
  <si>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</si>
  <si>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</si>
  <si>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</si>
  <si>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</si>
  <si>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</si>
  <si>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</si>
  <si>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</si>
  <si>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</si>
  <si>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</si>
  <si>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</si>
  <si>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</si>
  <si>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</si>
  <si>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</si>
  <si>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</si>
  <si>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</si>
  <si>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</si>
  <si>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</si>
  <si>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</si>
  <si>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</si>
  <si>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</si>
  <si>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</si>
  <si>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</si>
  <si>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</si>
  <si>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</si>
  <si>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</si>
  <si>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</si>
  <si>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</si>
  <si>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</si>
  <si>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</si>
  <si>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</si>
  <si>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</si>
  <si>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</si>
  <si>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</si>
  <si>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</si>
  <si>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</si>
  <si>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</si>
  <si>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</si>
  <si>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</si>
  <si>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</si>
  <si>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</si>
  <si>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</si>
  <si>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</si>
  <si>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</si>
  <si>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</si>
  <si>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</si>
  <si>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</si>
  <si>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</si>
  <si>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</si>
  <si>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</si>
  <si>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</si>
  <si>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</si>
  <si>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</si>
  <si>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</si>
  <si>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</si>
  <si>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</si>
  <si>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</si>
  <si>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</si>
  <si>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</si>
  <si>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</si>
  <si>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</si>
  <si>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</si>
  <si>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</si>
  <si>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</si>
  <si>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</si>
  <si>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</si>
  <si>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</si>
  <si>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</si>
  <si>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</si>
  <si>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</si>
  <si>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</si>
  <si>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</si>
  <si>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</si>
  <si>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</si>
  <si>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</si>
  <si>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</si>
  <si>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</si>
  <si>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</si>
  <si>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</si>
  <si>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</si>
  <si>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</si>
  <si>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</si>
  <si>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</si>
  <si>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</si>
  <si>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</si>
  <si>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</si>
  <si>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</si>
  <si>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</si>
  <si>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</si>
  <si>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</si>
  <si>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</si>
  <si>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</si>
  <si>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</si>
  <si>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</si>
  <si>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</si>
  <si>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</si>
  <si>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</si>
  <si>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</si>
  <si>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</si>
  <si>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</si>
  <si>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</si>
  <si>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</si>
  <si>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</si>
  <si>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</si>
  <si>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</si>
  <si>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</si>
  <si>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</si>
  <si>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</si>
  <si>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</si>
  <si>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</si>
  <si>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</si>
  <si>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</si>
  <si>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</si>
  <si>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</si>
  <si>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</si>
  <si>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</si>
  <si>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</si>
  <si>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</si>
  <si>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</si>
  <si>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</si>
  <si>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</si>
  <si>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</si>
  <si>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</si>
  <si>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</si>
  <si>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</si>
  <si>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</si>
  <si>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</si>
  <si>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</si>
  <si>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</si>
  <si>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</si>
  <si>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</si>
  <si>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</si>
  <si>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</si>
  <si>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</si>
  <si>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</si>
  <si>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</si>
  <si>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</si>
  <si>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</si>
  <si>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</si>
  <si>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</si>
  <si>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</si>
  <si>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</si>
  <si>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</si>
  <si>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</si>
  <si>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</si>
  <si>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</si>
  <si>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</si>
  <si>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</si>
  <si>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</si>
  <si>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</si>
  <si>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</si>
  <si>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</si>
  <si>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</si>
  <si>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</si>
  <si>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</si>
  <si>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</si>
  <si>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</si>
  <si>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</si>
  <si>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</si>
  <si>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</si>
  <si>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</si>
  <si>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</si>
  <si>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</si>
  <si>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</si>
  <si>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</si>
  <si>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</si>
  <si>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</si>
  <si>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</si>
  <si>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</si>
  <si>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</si>
  <si>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</si>
  <si>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</si>
  <si>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</si>
  <si>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</si>
  <si>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</si>
  <si>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</si>
  <si>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</si>
  <si>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</si>
  <si>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</si>
  <si>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</si>
  <si>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</si>
  <si>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</si>
  <si>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</si>
  <si>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</si>
  <si>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</si>
  <si>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</si>
  <si>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</si>
  <si>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</si>
  <si>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</si>
  <si>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</si>
  <si>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</si>
  <si>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</si>
  <si>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</si>
  <si>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</si>
  <si>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</si>
  <si>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</si>
  <si>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</si>
  <si>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</si>
  <si>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</si>
  <si>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</si>
  <si>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</si>
  <si>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</si>
  <si>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</si>
  <si>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</si>
  <si>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</si>
  <si>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</si>
  <si>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</si>
  <si>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</si>
  <si>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</si>
  <si>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</si>
  <si>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</si>
  <si>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</si>
  <si>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</si>
  <si>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</si>
  <si>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</si>
  <si>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</si>
  <si>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</si>
  <si>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</si>
  <si>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</si>
  <si>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</si>
  <si>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</si>
  <si>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</si>
  <si>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</si>
  <si>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</si>
  <si>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</si>
  <si>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</si>
  <si>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</si>
  <si>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</si>
  <si>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</si>
  <si>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</si>
  <si>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</si>
  <si>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</si>
  <si>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</si>
  <si>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</si>
  <si>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</si>
  <si>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</si>
  <si>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</si>
  <si>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</si>
  <si>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</si>
  <si>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</si>
  <si>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</si>
  <si>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</si>
  <si>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</si>
  <si>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</si>
  <si>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</si>
  <si>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</si>
  <si>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</si>
  <si>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</si>
  <si>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</si>
  <si>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</si>
  <si>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</si>
  <si>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</si>
  <si>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</si>
  <si>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</si>
  <si>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</si>
  <si>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</si>
  <si>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</si>
  <si>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</si>
  <si>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</si>
  <si>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</si>
  <si>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</si>
  <si>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</si>
  <si>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</si>
  <si>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</si>
  <si>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</si>
  <si>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</si>
  <si>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</si>
  <si>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</si>
  <si>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</si>
  <si>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</si>
  <si>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</si>
  <si>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</si>
  <si>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</si>
  <si>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</si>
  <si>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</si>
  <si>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</si>
  <si>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</si>
  <si>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</si>
  <si>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</si>
  <si>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</si>
  <si>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</si>
  <si>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</si>
  <si>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</si>
  <si>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</si>
  <si>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</si>
  <si>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</si>
  <si>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</si>
  <si>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</si>
  <si>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</si>
  <si>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</si>
  <si>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</si>
  <si>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</si>
  <si>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</si>
  <si>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</si>
  <si>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</si>
  <si>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</si>
  <si>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</si>
  <si>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</si>
  <si>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</si>
  <si>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</si>
  <si>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</si>
  <si>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</si>
  <si>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</si>
  <si>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</si>
  <si>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</si>
  <si>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</si>
  <si>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</si>
  <si>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</si>
  <si>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</si>
  <si>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</si>
  <si>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</si>
  <si>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</si>
  <si>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</si>
  <si>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</si>
  <si>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</si>
  <si>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</si>
  <si>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</si>
  <si>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</si>
  <si>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</si>
  <si>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</si>
  <si>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</si>
  <si>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</si>
  <si>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</si>
  <si>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</si>
  <si>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</si>
  <si>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</si>
  <si>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</si>
  <si>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</si>
  <si>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</si>
  <si>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</si>
  <si>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</si>
  <si>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</si>
  <si>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</si>
  <si>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</si>
  <si>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</si>
  <si>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</si>
  <si>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</si>
  <si>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</si>
  <si>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</si>
  <si>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</si>
  <si>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</si>
  <si>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</si>
  <si>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</si>
  <si>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</si>
  <si>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</si>
  <si>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</si>
  <si>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</si>
  <si>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</si>
  <si>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</si>
  <si>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</si>
  <si>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</si>
  <si>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</si>
  <si>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</si>
  <si>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</si>
  <si>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</si>
  <si>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</si>
  <si>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</si>
  <si>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</si>
  <si>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</si>
  <si>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</si>
  <si>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</si>
  <si>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</si>
  <si>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</si>
  <si>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</si>
  <si>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</si>
  <si>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</si>
  <si>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</si>
  <si>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</si>
  <si>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</si>
  <si>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</si>
  <si>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</si>
  <si>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</si>
  <si>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</si>
  <si>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</si>
  <si>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</si>
  <si>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</si>
  <si>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</si>
  <si>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</si>
  <si>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</si>
  <si>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</si>
  <si>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</si>
  <si>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</si>
  <si>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</si>
  <si>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</si>
  <si>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</si>
  <si>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</si>
  <si>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</si>
  <si>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</si>
  <si>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</si>
  <si>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</si>
  <si>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</si>
  <si>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</si>
  <si>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</si>
  <si>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</si>
  <si>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</si>
  <si>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</si>
  <si>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</si>
  <si>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</si>
  <si>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</si>
  <si>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</si>
  <si>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</si>
  <si>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</si>
  <si>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</si>
  <si>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</si>
  <si>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</si>
  <si>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</si>
  <si>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</si>
  <si>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</si>
  <si>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</si>
  <si>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</si>
  <si>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</si>
  <si>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</si>
  <si>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</si>
  <si>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</si>
  <si>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</si>
  <si>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</si>
  <si>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</si>
  <si>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</si>
  <si>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</si>
  <si>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</si>
  <si>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</si>
  <si>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</si>
  <si>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</si>
  <si>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</si>
  <si>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</si>
  <si>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</si>
  <si>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</si>
  <si>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</si>
  <si>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</si>
  <si>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</si>
  <si>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</si>
  <si>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</si>
  <si>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</si>
  <si>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</si>
  <si>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</si>
  <si>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</si>
  <si>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</si>
  <si>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</si>
  <si>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</si>
  <si>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</si>
  <si>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</si>
  <si>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</si>
  <si>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</si>
  <si>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</si>
  <si>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</si>
  <si>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</si>
  <si>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</si>
  <si>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</si>
  <si>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</si>
  <si>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</si>
  <si>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</si>
  <si>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</si>
  <si>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</si>
  <si>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</si>
  <si>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</si>
  <si>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</si>
  <si>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</si>
  <si>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</si>
  <si>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</si>
  <si>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</si>
  <si>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</si>
  <si>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</si>
  <si>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</si>
  <si>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</si>
  <si>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</si>
  <si>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</si>
  <si>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</si>
  <si>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</si>
  <si>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</si>
  <si>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</si>
  <si>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</si>
  <si>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</si>
  <si>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</si>
  <si>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</si>
  <si>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</si>
  <si>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</si>
  <si>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</si>
  <si>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</si>
  <si>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</si>
  <si>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</si>
  <si>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</si>
  <si>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</si>
  <si>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</si>
  <si>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</si>
  <si>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</si>
  <si>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</si>
  <si>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</si>
  <si>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</si>
  <si>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</si>
  <si>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</si>
  <si>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</si>
  <si>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</si>
  <si>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</si>
  <si>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</si>
  <si>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</si>
  <si>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</si>
  <si>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</si>
  <si>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</si>
  <si>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</si>
  <si>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</si>
  <si>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</si>
  <si>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</si>
  <si>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</si>
  <si>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</si>
  <si>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</si>
  <si>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</si>
  <si>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</si>
  <si>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</si>
  <si>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</si>
  <si>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</si>
  <si>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</si>
  <si>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</si>
  <si>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</si>
  <si>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</si>
  <si>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</si>
  <si>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</si>
  <si>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</si>
  <si>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</si>
  <si>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</si>
  <si>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</si>
  <si>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</si>
  <si>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</si>
  <si>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</si>
  <si>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</si>
  <si>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</si>
  <si>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</si>
  <si>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</si>
  <si>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</si>
  <si>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</si>
  <si>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</si>
  <si>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</si>
  <si>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</si>
  <si>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</si>
  <si>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</si>
  <si>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</si>
  <si>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</si>
  <si>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</si>
  <si>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</si>
  <si>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</si>
  <si>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</si>
  <si>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</si>
  <si>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</si>
  <si>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</si>
  <si>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</si>
  <si>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</si>
  <si>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</si>
  <si>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</si>
  <si>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</si>
  <si>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</si>
  <si>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</si>
  <si>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</si>
  <si>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</si>
  <si>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</si>
  <si>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</si>
  <si>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</si>
  <si>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</si>
  <si>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</si>
  <si>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</si>
  <si>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</si>
  <si>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</si>
  <si>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</si>
  <si>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</si>
  <si>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</si>
  <si>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</si>
  <si>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</si>
  <si>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</si>
  <si>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</si>
  <si>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</si>
  <si>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</si>
  <si>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</si>
  <si>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</si>
  <si>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</si>
  <si>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</si>
  <si>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</si>
  <si>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</si>
  <si>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</si>
  <si>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</si>
  <si>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</si>
  <si>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</si>
  <si>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</si>
  <si>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</si>
  <si>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</si>
  <si>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</si>
  <si>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</si>
  <si>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</si>
  <si>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</si>
  <si>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</si>
  <si>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</si>
  <si>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</si>
  <si>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</si>
  <si>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</si>
  <si>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</si>
  <si>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</si>
  <si>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</si>
  <si>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</si>
  <si>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</si>
  <si>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</si>
  <si>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</si>
  <si>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</si>
  <si>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</si>
  <si>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</si>
  <si>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</si>
  <si>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</si>
  <si>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</si>
  <si>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</si>
  <si>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</si>
  <si>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</si>
  <si>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</si>
  <si>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</si>
  <si>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</si>
  <si>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</si>
  <si>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</si>
  <si>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</si>
  <si>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</si>
  <si>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</si>
  <si>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</si>
  <si>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</si>
  <si>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</si>
  <si>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</si>
  <si>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</si>
  <si>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</si>
  <si>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</si>
  <si>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</si>
  <si>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</si>
  <si>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</si>
  <si>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</si>
  <si>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</si>
  <si>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</si>
  <si>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</si>
  <si>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</si>
  <si>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</si>
  <si>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</si>
  <si>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</si>
  <si>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</si>
  <si>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</si>
  <si>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</si>
  <si>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</si>
  <si>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</si>
  <si>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</si>
  <si>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</si>
  <si>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</si>
  <si>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</si>
  <si>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</si>
  <si>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</si>
  <si>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</si>
  <si>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</si>
  <si>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</si>
  <si>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</si>
  <si>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</si>
  <si>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</si>
  <si>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</si>
  <si>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</si>
  <si>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</si>
  <si>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</si>
  <si>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</si>
  <si>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</si>
  <si>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</si>
  <si>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</si>
  <si>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</si>
  <si>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</si>
  <si>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</si>
  <si>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</si>
  <si>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</si>
  <si>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</si>
  <si>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</si>
  <si>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</si>
  <si>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</si>
  <si>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</si>
  <si>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</si>
  <si>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</si>
  <si>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</si>
  <si>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</si>
  <si>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</si>
  <si>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</si>
  <si>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</si>
  <si>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</si>
  <si>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</si>
  <si>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</si>
  <si>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</si>
  <si>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</si>
  <si>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</si>
  <si>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</si>
  <si>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</si>
  <si>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</si>
  <si>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</si>
  <si>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</si>
  <si>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</si>
  <si>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</si>
  <si>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</si>
  <si>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</si>
  <si>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</si>
  <si>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</si>
  <si>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</si>
  <si>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</si>
  <si>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</si>
  <si>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</si>
  <si>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</si>
  <si>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</si>
  <si>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</si>
  <si>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</si>
  <si>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</si>
  <si>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</si>
  <si>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</si>
  <si>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</si>
  <si>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</si>
  <si>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</si>
  <si>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</si>
  <si>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</si>
  <si>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</si>
  <si>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</si>
  <si>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</si>
  <si>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</si>
  <si>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</si>
  <si>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</si>
  <si>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</si>
  <si>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</si>
  <si>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</si>
  <si>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</si>
  <si>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</si>
  <si>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</si>
  <si>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</si>
  <si>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</si>
  <si>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</si>
  <si>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</si>
  <si>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</si>
  <si>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</si>
  <si>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</si>
  <si>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</si>
  <si>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</si>
  <si>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</si>
  <si>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</si>
  <si>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</si>
  <si>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</si>
  <si>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</si>
  <si>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</si>
  <si>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</si>
  <si>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</si>
  <si>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</si>
  <si>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</si>
  <si>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</si>
  <si>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</si>
  <si>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</si>
  <si>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</si>
  <si>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</si>
  <si>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</si>
  <si>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</si>
  <si>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</si>
  <si>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</si>
  <si>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</si>
  <si>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</si>
  <si>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</si>
  <si>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</si>
  <si>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</si>
  <si>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</si>
  <si>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</si>
  <si>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</si>
  <si>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</si>
  <si>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</si>
  <si>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</si>
  <si>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</si>
  <si>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</si>
  <si>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</si>
  <si>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</si>
  <si>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</si>
  <si>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</si>
  <si>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</si>
  <si>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</si>
  <si>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</si>
  <si>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</si>
  <si>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</si>
  <si>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</si>
  <si>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</si>
  <si>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</si>
  <si>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</si>
  <si>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</si>
  <si>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</si>
  <si>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</si>
  <si>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</si>
  <si>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</si>
  <si>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</si>
  <si>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</si>
  <si>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</si>
  <si>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</si>
  <si>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</si>
  <si>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</si>
  <si>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</si>
  <si>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</si>
  <si>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</si>
  <si>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</si>
  <si>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</si>
  <si>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</si>
  <si>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</si>
  <si>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</si>
  <si>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</si>
  <si>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</si>
  <si>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</si>
  <si>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</si>
  <si>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</si>
  <si>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</si>
  <si>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</si>
  <si>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</si>
  <si>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</si>
  <si>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</si>
  <si>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</si>
  <si>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</si>
  <si>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</si>
  <si>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</si>
  <si>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</si>
  <si>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</si>
  <si>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</si>
  <si>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</si>
  <si>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</si>
  <si>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</si>
  <si>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</si>
  <si>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</si>
  <si>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</si>
  <si>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</si>
  <si>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</si>
  <si>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</si>
  <si>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</si>
  <si>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</si>
  <si>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</si>
  <si>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</si>
  <si>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</si>
  <si>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</si>
  <si>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</si>
  <si>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</si>
  <si>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</si>
  <si>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</si>
  <si>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</si>
  <si>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</si>
  <si>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</si>
  <si>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</si>
  <si>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</si>
  <si>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</si>
  <si>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</si>
  <si>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</si>
  <si>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</si>
  <si>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</si>
  <si>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</si>
  <si>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</si>
  <si>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</si>
  <si>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</si>
  <si>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</si>
  <si>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</si>
  <si>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</si>
  <si>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</si>
  <si>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</si>
  <si>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</si>
  <si>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</si>
  <si>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</si>
  <si>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</si>
  <si>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</si>
  <si>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</si>
  <si>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</si>
  <si>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</si>
  <si>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</si>
  <si>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</si>
  <si>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</si>
  <si>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</si>
  <si>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</si>
  <si>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</si>
  <si>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</si>
  <si>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</si>
  <si>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</si>
  <si>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</si>
  <si>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</si>
  <si>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</si>
  <si>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</si>
  <si>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</si>
  <si>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</si>
  <si>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</si>
  <si>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</si>
  <si>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</si>
  <si>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</si>
  <si>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</si>
  <si>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</si>
  <si>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</si>
  <si>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</si>
  <si>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</si>
  <si>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</si>
  <si>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</si>
  <si>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</si>
  <si>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</si>
  <si>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</si>
  <si>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</si>
  <si>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</si>
  <si>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</si>
  <si>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</si>
  <si>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</si>
  <si>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</si>
  <si>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</si>
  <si>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</si>
  <si>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</si>
  <si>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</si>
  <si>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</si>
  <si>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</si>
  <si>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</si>
  <si>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</si>
  <si>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</si>
  <si>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</si>
  <si>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</si>
  <si>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</si>
  <si>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</si>
  <si>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</si>
  <si>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</si>
  <si>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</si>
  <si>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</si>
  <si>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</si>
  <si>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</si>
  <si>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</si>
  <si>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</si>
  <si>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</si>
  <si>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</si>
  <si>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</si>
  <si>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</si>
  <si>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</si>
  <si>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</si>
  <si>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</si>
  <si>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</si>
  <si>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</si>
  <si>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</si>
  <si>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</si>
  <si>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</si>
  <si>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</si>
  <si>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</si>
  <si>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</si>
  <si>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</si>
  <si>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</si>
  <si>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</si>
  <si>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</si>
  <si>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</si>
  <si>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</si>
  <si>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</si>
  <si>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</si>
  <si>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</si>
  <si>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</si>
  <si>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</si>
  <si>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</si>
  <si>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</si>
  <si>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</si>
  <si>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</si>
  <si>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</si>
  <si>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</si>
  <si>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</si>
  <si>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</si>
  <si>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</si>
  <si>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</si>
  <si>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</si>
  <si>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</si>
  <si>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</si>
  <si>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</si>
  <si>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</si>
  <si>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</si>
  <si>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</si>
  <si>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</si>
  <si>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</si>
  <si>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</si>
  <si>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</si>
  <si>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</si>
  <si>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</si>
  <si>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</si>
  <si>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</si>
  <si>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</si>
  <si>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</si>
  <si>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</si>
  <si>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</si>
  <si>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</si>
  <si>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</si>
  <si>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</si>
  <si>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</si>
  <si>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</si>
  <si>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</si>
  <si>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</si>
  <si>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</si>
  <si>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</si>
  <si>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</si>
  <si>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</si>
  <si>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</si>
  <si>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</si>
  <si>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</si>
  <si>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</si>
  <si>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</si>
  <si>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</si>
  <si>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</si>
  <si>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</si>
  <si>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</si>
  <si>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</si>
  <si>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</si>
  <si>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</si>
  <si>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</si>
  <si>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</si>
  <si>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</si>
  <si>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</si>
  <si>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</si>
  <si>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</si>
  <si>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</si>
  <si>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</si>
  <si>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</si>
  <si>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</si>
  <si>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</si>
  <si>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</si>
  <si>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</si>
  <si>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</si>
  <si>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</si>
  <si>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</si>
  <si>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</si>
  <si>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</si>
  <si>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</si>
  <si>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</si>
  <si>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</si>
  <si>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</si>
  <si>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</si>
  <si>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</si>
  <si>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</si>
  <si>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</si>
  <si>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</si>
  <si>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</si>
  <si>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</si>
  <si>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</si>
  <si>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</si>
  <si>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</si>
  <si>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</si>
  <si>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</si>
  <si>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</si>
  <si>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</si>
  <si>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</si>
  <si>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</si>
  <si>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</si>
  <si>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</si>
  <si>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</si>
  <si>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</si>
  <si>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</si>
  <si>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</si>
  <si>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</si>
  <si>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</si>
  <si>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</si>
  <si>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</si>
  <si>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</si>
  <si>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</si>
  <si>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</si>
  <si>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</si>
  <si>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</si>
  <si>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</si>
  <si>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</si>
  <si>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</si>
  <si>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</si>
  <si>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</si>
  <si>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</si>
  <si>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</si>
  <si>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</si>
  <si>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</si>
  <si>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</si>
  <si>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</si>
  <si>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</si>
  <si>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</si>
  <si>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</si>
  <si>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</si>
  <si>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</si>
  <si>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</si>
  <si>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</si>
  <si>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</si>
  <si>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</si>
  <si>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</si>
  <si>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</si>
  <si>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</si>
  <si>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</si>
  <si>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</si>
  <si>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</si>
  <si>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</si>
  <si>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</si>
  <si>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</si>
  <si>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</si>
  <si>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</si>
  <si>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</si>
  <si>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</si>
  <si>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</si>
  <si>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</si>
  <si>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</si>
  <si>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</si>
  <si>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</si>
  <si>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</si>
  <si>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</si>
  <si>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</si>
  <si>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</si>
  <si>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</si>
  <si>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</si>
  <si>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</si>
  <si>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</si>
  <si>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</si>
  <si>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</si>
  <si>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</si>
  <si>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</si>
  <si>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</si>
  <si>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</si>
  <si>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</si>
  <si>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</si>
  <si>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</si>
  <si>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</si>
  <si>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</si>
  <si>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</si>
  <si>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</si>
  <si>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</si>
  <si>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</si>
  <si>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</si>
  <si>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</si>
  <si>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</si>
  <si>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</si>
  <si>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</si>
  <si>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</si>
  <si>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</si>
  <si>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</si>
  <si>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</si>
  <si>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</si>
  <si>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</si>
  <si>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</si>
  <si>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</si>
  <si>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</si>
  <si>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</si>
  <si>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</si>
  <si>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</si>
  <si>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</si>
  <si>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</si>
  <si>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</si>
  <si>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</si>
  <si>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</si>
  <si>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</si>
  <si>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</si>
  <si>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</si>
  <si>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</si>
  <si>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</si>
  <si>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</si>
  <si>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</si>
  <si>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</si>
  <si>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</si>
  <si>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</si>
  <si>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</si>
  <si>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</si>
  <si>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</si>
  <si>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</si>
  <si>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</si>
  <si>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</si>
  <si>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</si>
  <si>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</si>
  <si>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</si>
  <si>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</si>
  <si>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</si>
  <si>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</si>
  <si>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</si>
  <si>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</si>
  <si>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</si>
  <si>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</si>
  <si>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</si>
  <si>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</si>
  <si>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</si>
  <si>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</si>
  <si>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</si>
  <si>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</si>
  <si>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</si>
  <si>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</si>
  <si>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</si>
  <si>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</si>
  <si>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</si>
  <si>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</si>
  <si>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</si>
  <si>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</si>
  <si>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</si>
  <si>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</si>
  <si>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</si>
  <si>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</si>
  <si>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</si>
  <si>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</si>
  <si>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</si>
  <si>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</si>
  <si>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</si>
  <si>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</si>
  <si>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</si>
  <si>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</si>
  <si>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</si>
  <si>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</si>
  <si>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</si>
  <si>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</si>
  <si>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</si>
  <si>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</si>
  <si>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</si>
  <si>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</si>
  <si>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</si>
  <si>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</si>
  <si>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</si>
  <si>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</si>
  <si>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</si>
  <si>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</si>
  <si>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</si>
  <si>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</si>
  <si>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</si>
  <si>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</si>
  <si>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</si>
  <si>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</si>
  <si>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</si>
  <si>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</si>
  <si>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</si>
  <si>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</si>
  <si>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</si>
  <si>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</si>
  <si>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</si>
  <si>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</si>
  <si>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</si>
  <si>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</si>
  <si>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</si>
  <si>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</si>
  <si>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</si>
  <si>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</si>
  <si>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</si>
  <si>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</si>
  <si>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</si>
  <si>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</si>
  <si>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</si>
  <si>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</si>
  <si>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</si>
  <si>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</si>
  <si>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</si>
  <si>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</si>
  <si>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</si>
  <si>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</si>
  <si>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</si>
  <si>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</si>
  <si>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</si>
  <si>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</si>
  <si>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</si>
  <si>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</si>
  <si>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</si>
  <si>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</si>
  <si>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</si>
  <si>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</si>
  <si>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</si>
  <si>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</si>
  <si>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</si>
  <si>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</si>
  <si>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</si>
  <si>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</si>
  <si>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</si>
  <si>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</si>
  <si>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</si>
  <si>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</si>
  <si>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</si>
  <si>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</si>
  <si>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</si>
  <si>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</si>
  <si>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</si>
  <si>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</si>
  <si>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</si>
  <si>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</si>
  <si>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</si>
  <si>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</si>
  <si>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</si>
  <si>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</si>
  <si>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</si>
  <si>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</si>
  <si>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</si>
  <si>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</si>
  <si>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</si>
  <si>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</si>
  <si>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</si>
  <si>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</si>
  <si>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</si>
  <si>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</si>
  <si>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</si>
  <si>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</si>
  <si>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</si>
  <si>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</si>
  <si>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</si>
  <si>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</si>
  <si>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</si>
  <si>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</si>
  <si>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</si>
  <si>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</si>
  <si>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</si>
  <si>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</si>
  <si>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</si>
  <si>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</si>
  <si>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</si>
  <si>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</si>
  <si>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</si>
  <si>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</si>
  <si>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</si>
  <si>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</si>
  <si>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</si>
  <si>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</si>
  <si>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</si>
  <si>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</si>
  <si>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</si>
  <si>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</si>
  <si>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</si>
  <si>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</si>
  <si>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</si>
  <si>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</si>
  <si>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</si>
  <si>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</si>
  <si>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</si>
  <si>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</si>
  <si>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</si>
  <si>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</si>
  <si>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</si>
  <si>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</si>
  <si>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</si>
  <si>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</si>
  <si>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</si>
  <si>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</si>
  <si>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</si>
  <si>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</si>
  <si>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</si>
  <si>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</si>
  <si>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</si>
  <si>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</si>
  <si>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</si>
  <si>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</si>
  <si>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</si>
  <si>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</si>
  <si>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</si>
  <si>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</si>
  <si>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</si>
  <si>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</si>
  <si>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</si>
  <si>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</si>
  <si>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</si>
  <si>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</si>
  <si>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</si>
  <si>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</si>
  <si>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</si>
  <si>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</si>
  <si>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</si>
  <si>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</si>
  <si>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</si>
  <si>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</si>
  <si>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</si>
  <si>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</si>
  <si>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</si>
  <si>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</si>
  <si>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</si>
  <si>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</si>
  <si>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</si>
  <si>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</si>
  <si>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</si>
  <si>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</si>
  <si>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</si>
  <si>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</si>
  <si>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</si>
  <si>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</si>
  <si>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</si>
  <si>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</si>
  <si>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</si>
  <si>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</si>
  <si>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</si>
  <si>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</si>
  <si>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</si>
  <si>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</si>
  <si>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</si>
  <si>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</si>
  <si>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</si>
  <si>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</si>
  <si>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</si>
  <si>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</si>
  <si>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</si>
  <si>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</si>
  <si>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</si>
  <si>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</si>
  <si>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</si>
  <si>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</si>
  <si>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</si>
  <si>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</si>
  <si>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</si>
  <si>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</si>
  <si>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</si>
  <si>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</si>
  <si>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</si>
  <si>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</si>
  <si>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</si>
  <si>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</si>
  <si>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</si>
  <si>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</si>
  <si>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</si>
  <si>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</si>
  <si>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</si>
  <si>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</si>
  <si>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</si>
  <si>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</si>
  <si>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</si>
  <si>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</si>
  <si>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</si>
  <si>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</si>
  <si>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</si>
  <si>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</si>
  <si>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</si>
  <si>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</si>
  <si>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</si>
  <si>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</si>
  <si>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</si>
  <si>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</si>
  <si>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</si>
  <si>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</si>
  <si>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</si>
  <si>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</si>
  <si>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</si>
  <si>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</si>
  <si>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</si>
  <si>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</si>
  <si>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</si>
  <si>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</si>
  <si>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</si>
  <si>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</si>
  <si>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</si>
  <si>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</si>
  <si>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</si>
  <si>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</si>
  <si>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</si>
  <si>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</si>
  <si>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</si>
  <si>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</si>
  <si>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</si>
  <si>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</si>
  <si>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</si>
  <si>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</si>
  <si>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</si>
  <si>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</si>
  <si>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</si>
  <si>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</si>
  <si>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</si>
  <si>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</si>
  <si>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</si>
  <si>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</si>
  <si>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</si>
  <si>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</si>
  <si>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</si>
  <si>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</si>
  <si>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</si>
  <si>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</si>
  <si>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</si>
  <si>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</si>
  <si>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</si>
  <si>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</si>
  <si>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</si>
  <si>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</si>
  <si>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</si>
  <si>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</si>
  <si>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</si>
  <si>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</si>
  <si>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</si>
  <si>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</si>
  <si>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</si>
  <si>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</si>
  <si>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</si>
  <si>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</si>
  <si>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</si>
  <si>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</si>
  <si>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</si>
  <si>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</si>
  <si>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</si>
  <si>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</si>
  <si>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</si>
  <si>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</si>
  <si>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</si>
  <si>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</si>
  <si>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</si>
  <si>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</si>
  <si>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</si>
  <si>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</si>
  <si>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</si>
  <si>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</si>
  <si>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</si>
  <si>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</si>
  <si>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</si>
  <si>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</si>
  <si>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</si>
  <si>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</si>
  <si>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</si>
  <si>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</si>
  <si>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</si>
  <si>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</si>
  <si>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</si>
  <si>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</si>
  <si>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</si>
  <si>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</si>
  <si>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</si>
  <si>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</si>
  <si>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</si>
  <si>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</si>
  <si>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</si>
  <si>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</si>
  <si>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</si>
  <si>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</si>
  <si>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</si>
  <si>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</si>
  <si>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</si>
  <si>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</si>
  <si>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</si>
  <si>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</si>
  <si>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</si>
  <si>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</si>
  <si>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</si>
  <si>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</si>
  <si>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</si>
  <si>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</si>
  <si>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</si>
  <si>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</si>
  <si>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</si>
  <si>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</si>
  <si>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</si>
  <si>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</si>
  <si>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</si>
  <si>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</si>
  <si>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</si>
  <si>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</si>
  <si>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</si>
  <si>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</si>
  <si>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</si>
  <si>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</si>
  <si>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</si>
  <si>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</si>
  <si>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</si>
  <si>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</si>
  <si>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</si>
  <si>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</si>
  <si>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</si>
  <si>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</si>
  <si>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</si>
  <si>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</si>
  <si>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</si>
  <si>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</si>
  <si>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</si>
  <si>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</si>
  <si>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</si>
  <si>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</si>
  <si>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</si>
  <si>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</si>
  <si>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</si>
  <si>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</si>
  <si>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</si>
  <si>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</si>
  <si>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</si>
  <si>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</si>
  <si>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</si>
  <si>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</si>
  <si>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</si>
  <si>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</si>
  <si>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</si>
  <si>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</si>
  <si>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</si>
  <si>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</si>
  <si>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</si>
  <si>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</si>
  <si>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</si>
  <si>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</si>
  <si>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</si>
  <si>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</si>
  <si>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</si>
  <si>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</si>
  <si>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</si>
  <si>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</si>
  <si>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</si>
  <si>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</si>
  <si>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</si>
  <si>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</si>
  <si>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</si>
  <si>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</si>
  <si>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</si>
  <si>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</si>
  <si>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</si>
  <si>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</si>
  <si>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</si>
  <si>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</si>
  <si>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</si>
  <si>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</si>
  <si>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</si>
  <si>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</si>
  <si>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</si>
  <si>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</si>
  <si>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</si>
  <si>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</si>
  <si>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</si>
  <si>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</si>
  <si>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</si>
  <si>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</si>
  <si>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</si>
  <si>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</si>
  <si>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</si>
  <si>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</si>
  <si>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</si>
  <si>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</si>
  <si>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</si>
  <si>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</si>
  <si>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</si>
  <si>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</si>
  <si>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</si>
  <si>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</si>
  <si>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</si>
  <si>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</si>
  <si>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</si>
  <si>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</si>
  <si>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</si>
  <si>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</si>
  <si>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</si>
  <si>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</si>
  <si>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</si>
  <si>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</si>
  <si>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</si>
  <si>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</si>
  <si>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</si>
  <si>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</si>
  <si>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</si>
  <si>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</si>
  <si>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</si>
  <si>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</si>
  <si>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</si>
  <si>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</si>
  <si>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</si>
  <si>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</si>
  <si>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</si>
  <si>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</si>
  <si>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</si>
  <si>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</si>
  <si>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</si>
  <si>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</si>
  <si>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</si>
  <si>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</si>
  <si>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</si>
  <si>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</si>
  <si>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</si>
  <si>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</si>
  <si>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</si>
  <si>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</si>
  <si>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</si>
  <si>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</si>
  <si>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</si>
  <si>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</si>
  <si>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</si>
  <si>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</si>
  <si>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</si>
  <si>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</si>
  <si>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</si>
  <si>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</si>
  <si>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</si>
  <si>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</si>
  <si>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</si>
  <si>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</si>
  <si>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</si>
  <si>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</si>
  <si>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</si>
  <si>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</si>
  <si>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</si>
  <si>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</si>
  <si>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</si>
  <si>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</si>
  <si>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</si>
  <si>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</si>
  <si>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</si>
  <si>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</si>
  <si>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</si>
  <si>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</si>
  <si>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</si>
  <si>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</si>
  <si>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</si>
  <si>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</si>
  <si>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</si>
  <si>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</si>
  <si>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</si>
  <si>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</si>
  <si>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</si>
  <si>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</si>
  <si>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</si>
  <si>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</si>
  <si>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</si>
  <si>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</si>
  <si>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</si>
  <si>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</si>
  <si>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</si>
  <si>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</si>
  <si>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</si>
  <si>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</si>
  <si>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</si>
  <si>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</si>
  <si>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</si>
  <si>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</si>
  <si>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</si>
  <si>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</si>
  <si>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</si>
  <si>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</si>
  <si>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</si>
  <si>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</si>
  <si>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</si>
  <si>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</si>
  <si>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</si>
  <si>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</si>
  <si>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</si>
  <si>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</si>
  <si>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</si>
  <si>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</si>
  <si>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</si>
  <si>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</si>
  <si>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</si>
  <si>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</si>
  <si>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</si>
  <si>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</si>
  <si>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</si>
  <si>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</si>
  <si>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</si>
  <si>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</si>
  <si>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</si>
  <si>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</si>
  <si>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</si>
  <si>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</si>
  <si>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</si>
  <si>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</si>
  <si>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</si>
  <si>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</si>
  <si>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</si>
  <si>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</si>
  <si>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</si>
  <si>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</si>
  <si>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</si>
  <si>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</si>
  <si>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</si>
  <si>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</si>
  <si>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</si>
  <si>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</si>
  <si>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</si>
  <si>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</si>
  <si>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</si>
  <si>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</si>
  <si>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</si>
  <si>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</si>
  <si>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</si>
  <si>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</si>
  <si>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</si>
  <si>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</si>
  <si>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</si>
  <si>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</si>
  <si>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</si>
  <si>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</si>
  <si>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</si>
  <si>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</si>
  <si>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</si>
  <si>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</si>
  <si>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</si>
  <si>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</si>
  <si>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</si>
  <si>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</si>
  <si>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</si>
  <si>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</si>
  <si>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</si>
  <si>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</si>
  <si>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</si>
  <si>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</si>
  <si>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</si>
  <si>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</si>
  <si>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</si>
  <si>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</si>
  <si>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</si>
  <si>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</si>
  <si>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</si>
  <si>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</si>
  <si>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</si>
  <si>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</si>
  <si>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</si>
  <si>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</si>
  <si>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</si>
  <si>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</si>
  <si>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</si>
  <si>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</si>
  <si>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</si>
  <si>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</si>
  <si>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</si>
  <si>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</si>
  <si>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</si>
  <si>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</si>
  <si>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</si>
  <si>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</si>
  <si>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</si>
  <si>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</si>
  <si>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</si>
  <si>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</si>
  <si>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</si>
  <si>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</si>
  <si>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</si>
  <si>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</si>
  <si>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</si>
  <si>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</si>
  <si>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</si>
  <si>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</si>
  <si>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</si>
  <si>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</si>
  <si>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</si>
  <si>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</si>
  <si>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</si>
  <si>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</si>
  <si>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</si>
  <si>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</si>
  <si>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</si>
  <si>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</si>
  <si>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</si>
  <si>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</si>
  <si>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</si>
  <si>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</si>
  <si>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</si>
  <si>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</si>
  <si>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</si>
  <si>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</si>
  <si>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</si>
  <si>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</si>
  <si>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</si>
  <si>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</si>
  <si>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</si>
  <si>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</si>
  <si>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</si>
  <si>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</si>
  <si>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</si>
  <si>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</si>
  <si>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</si>
  <si>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</si>
  <si>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</si>
  <si>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</si>
  <si>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</si>
  <si>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</si>
  <si>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</si>
  <si>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</si>
  <si>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</si>
  <si>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</si>
  <si>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</si>
  <si>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</si>
  <si>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</si>
  <si>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</si>
  <si>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</si>
  <si>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</si>
  <si>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</si>
  <si>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</si>
  <si>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</si>
  <si>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</si>
  <si>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</si>
  <si>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</si>
  <si>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</si>
  <si>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</si>
  <si>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</si>
  <si>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</si>
  <si>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</si>
  <si>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</si>
  <si>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</si>
  <si>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</si>
  <si>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</si>
  <si>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</si>
  <si>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</si>
  <si>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</si>
  <si>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</si>
  <si>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</si>
  <si>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</si>
  <si>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</si>
  <si>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</si>
  <si>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</si>
  <si>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</si>
  <si>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</si>
  <si>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</si>
  <si>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</si>
  <si>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</si>
  <si>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</si>
  <si>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</si>
  <si>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</si>
  <si>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</si>
  <si>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</si>
  <si>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</si>
  <si>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</si>
  <si>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</si>
  <si>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</si>
  <si>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</si>
  <si>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</si>
  <si>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</si>
  <si>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</si>
  <si>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</si>
  <si>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</si>
  <si>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</si>
  <si>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</si>
  <si>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</si>
  <si>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</si>
  <si>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</si>
  <si>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</si>
  <si>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</si>
  <si>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</si>
  <si>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</si>
  <si>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</si>
  <si>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</si>
  <si>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</si>
  <si>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</si>
  <si>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</si>
  <si>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</si>
  <si>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</si>
  <si>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</si>
  <si>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</si>
  <si>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</si>
  <si>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</si>
  <si>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</si>
  <si>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</si>
  <si>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</si>
  <si>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</si>
  <si>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</si>
  <si>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</si>
  <si>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</si>
  <si>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</si>
  <si>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</si>
  <si>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</si>
  <si>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</si>
  <si>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</si>
  <si>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</si>
  <si>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</si>
  <si>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</si>
  <si>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</si>
  <si>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</si>
  <si>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</si>
  <si>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</si>
  <si>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</si>
  <si>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</si>
  <si>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</si>
  <si>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</si>
  <si>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</si>
  <si>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</si>
  <si>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</si>
  <si>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</si>
  <si>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</si>
  <si>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</si>
  <si>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</si>
  <si>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</si>
  <si>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</si>
  <si>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</si>
  <si>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</si>
  <si>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</si>
  <si>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</si>
  <si>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</si>
  <si>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</si>
  <si>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</si>
  <si>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</si>
  <si>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</si>
  <si>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</si>
  <si>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</si>
  <si>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</si>
  <si>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</si>
  <si>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</si>
  <si>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</si>
  <si>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</si>
  <si>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</si>
  <si>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</si>
  <si>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</si>
  <si>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</si>
  <si>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</si>
  <si>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</si>
  <si>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</si>
  <si>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</si>
  <si>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</si>
  <si>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</si>
  <si>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</si>
  <si>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</si>
  <si>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</si>
  <si>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</si>
  <si>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</si>
  <si>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</si>
  <si>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</si>
  <si>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</si>
  <si>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</si>
  <si>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</si>
  <si>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</si>
  <si>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</si>
  <si>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</si>
  <si>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</si>
  <si>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</si>
  <si>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</si>
  <si>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</si>
  <si>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</si>
  <si>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</si>
  <si>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</si>
  <si>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</si>
  <si>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</si>
  <si>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</si>
  <si>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</si>
  <si>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</si>
  <si>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</si>
  <si>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</si>
  <si>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</si>
  <si>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</si>
  <si>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</si>
  <si>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</si>
  <si>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</si>
  <si>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</si>
  <si>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</si>
  <si>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</si>
  <si>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</si>
  <si>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</si>
  <si>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</si>
  <si>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</si>
  <si>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</si>
  <si>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</si>
  <si>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</si>
  <si>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</si>
  <si>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</si>
  <si>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</si>
  <si>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</si>
  <si>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</si>
  <si>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</si>
  <si>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</si>
  <si>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</si>
  <si>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</si>
  <si>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</si>
  <si>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</si>
  <si>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</si>
  <si>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</si>
  <si>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</si>
  <si>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</si>
  <si>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</si>
  <si>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</si>
  <si>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</si>
  <si>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</si>
  <si>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</si>
  <si>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</si>
  <si>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</si>
  <si>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</si>
  <si>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</si>
  <si>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</si>
  <si>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</si>
  <si>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</si>
  <si>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</si>
  <si>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</si>
  <si>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</si>
  <si>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</si>
  <si>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</si>
  <si>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</si>
  <si>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</si>
  <si>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</si>
  <si>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</si>
  <si>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</si>
  <si>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</si>
  <si>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</si>
  <si>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</si>
  <si>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</si>
  <si>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</si>
  <si>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</si>
  <si>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</si>
  <si>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</si>
  <si>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</si>
  <si>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</si>
  <si>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</si>
  <si>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</si>
  <si>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</si>
  <si>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</si>
  <si>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</si>
  <si>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</si>
  <si>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</si>
  <si>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</si>
  <si>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</si>
  <si>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</si>
  <si>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</si>
  <si>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</si>
  <si>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</si>
  <si>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</si>
  <si>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</si>
  <si>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</si>
  <si>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</si>
  <si>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</si>
  <si>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</si>
  <si>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</si>
  <si>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</si>
  <si>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</si>
  <si>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</si>
  <si>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</si>
  <si>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</si>
  <si>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</si>
  <si>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</si>
  <si>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</si>
  <si>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</si>
  <si>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</si>
  <si>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</si>
  <si>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</si>
  <si>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</si>
  <si>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</si>
  <si>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</si>
  <si>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</si>
  <si>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</si>
  <si>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</si>
  <si>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</si>
  <si>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</si>
  <si>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</si>
  <si>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</si>
  <si>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</si>
  <si>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</si>
  <si>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</si>
  <si>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</si>
  <si>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</si>
  <si>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</si>
  <si>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</si>
  <si>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</si>
  <si>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</si>
  <si>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</si>
  <si>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</si>
  <si>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</si>
  <si>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</si>
  <si>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</si>
  <si>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</si>
  <si>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</si>
  <si>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</si>
  <si>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</si>
  <si>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</si>
  <si>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</si>
  <si>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</si>
  <si>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</si>
  <si>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</si>
  <si>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</si>
  <si>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</si>
  <si>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</si>
  <si>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</si>
  <si>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</si>
  <si>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</si>
  <si>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</si>
  <si>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</si>
  <si>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</si>
  <si>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</si>
  <si>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</si>
  <si>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</si>
  <si>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</si>
  <si>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</si>
  <si>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</si>
  <si>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</si>
  <si>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</si>
  <si>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</si>
  <si>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</si>
  <si>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</si>
  <si>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</si>
  <si>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</si>
  <si>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</si>
  <si>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</si>
  <si>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</si>
  <si>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</si>
  <si>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</si>
  <si>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</si>
  <si>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</si>
  <si>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</si>
  <si>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</si>
  <si>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</si>
  <si>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</si>
  <si>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</si>
  <si>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</si>
  <si>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</si>
  <si>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</si>
  <si>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</si>
  <si>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</si>
  <si>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</si>
  <si>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</si>
  <si>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</si>
  <si>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</si>
  <si>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</si>
  <si>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</si>
  <si>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</si>
  <si>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</si>
  <si>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</si>
  <si>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</si>
  <si>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</si>
  <si>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</si>
  <si>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</si>
  <si>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</si>
  <si>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</si>
  <si>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</si>
  <si>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</si>
  <si>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</si>
  <si>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</si>
  <si>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</si>
  <si>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</si>
  <si>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</si>
  <si>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</si>
  <si>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</si>
  <si>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</si>
  <si>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</si>
  <si>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</si>
  <si>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</si>
  <si>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</si>
  <si>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</si>
  <si>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</si>
  <si>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</si>
  <si>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</si>
  <si>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</si>
  <si>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</si>
  <si>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</si>
  <si>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</si>
  <si>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</si>
  <si>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</si>
  <si>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</si>
  <si>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</si>
  <si>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</si>
  <si>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</si>
  <si>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</si>
  <si>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</si>
  <si>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</si>
  <si>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</si>
  <si>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</si>
  <si>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</si>
  <si>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</si>
  <si>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</si>
  <si>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</si>
  <si>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</si>
  <si>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</si>
  <si>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</si>
  <si>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</si>
  <si>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</si>
  <si>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</si>
  <si>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</si>
  <si>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</si>
  <si>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</si>
  <si>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</si>
  <si>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</si>
  <si>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</si>
  <si>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</si>
  <si>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</si>
  <si>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</si>
  <si>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</si>
  <si>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</si>
  <si>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</si>
  <si>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</si>
  <si>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</si>
  <si>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</si>
  <si>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</si>
  <si>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</si>
  <si>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</si>
  <si>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</si>
  <si>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</si>
  <si>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</si>
  <si>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</si>
  <si>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</si>
  <si>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</si>
  <si>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</si>
  <si>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</si>
  <si>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</si>
  <si>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</si>
  <si>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</si>
  <si>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</si>
  <si>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</si>
  <si>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</si>
  <si>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</si>
  <si>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</si>
  <si>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</si>
  <si>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</si>
  <si>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</si>
  <si>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</si>
  <si>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</si>
  <si>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</si>
  <si>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</si>
  <si>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</si>
  <si>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</si>
  <si>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</si>
  <si>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</si>
  <si>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</si>
  <si>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</si>
  <si>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</si>
  <si>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</si>
  <si>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</si>
  <si>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</si>
  <si>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</si>
  <si>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</si>
  <si>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</si>
  <si>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</si>
  <si>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</si>
  <si>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</si>
  <si>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</si>
  <si>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</si>
  <si>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</si>
  <si>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</si>
  <si>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</si>
  <si>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</si>
  <si>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</si>
  <si>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</si>
  <si>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</si>
  <si>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</si>
  <si>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</si>
  <si>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</si>
  <si>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</si>
  <si>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</si>
  <si>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</si>
  <si>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</si>
  <si>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</si>
  <si>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</si>
  <si>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</si>
  <si>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</si>
  <si>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</si>
  <si>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</si>
  <si>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</si>
  <si>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</si>
  <si>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</si>
  <si>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</si>
  <si>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</si>
  <si>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</si>
  <si>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</si>
  <si>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</si>
  <si>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</si>
  <si>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</si>
  <si>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</si>
  <si>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</si>
  <si>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</si>
  <si>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</si>
  <si>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</si>
  <si>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</si>
  <si>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</si>
  <si>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</si>
  <si>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</si>
  <si>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</si>
  <si>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</si>
  <si>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</si>
  <si>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</si>
  <si>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</si>
  <si>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</si>
  <si>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</si>
  <si>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</si>
  <si>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</si>
  <si>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</si>
  <si>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</si>
  <si>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</si>
  <si>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</si>
  <si>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</si>
  <si>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</si>
  <si>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</si>
  <si>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</si>
  <si>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</si>
  <si>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</si>
  <si>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</si>
  <si>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</si>
  <si>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</si>
  <si>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</si>
  <si>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</si>
  <si>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</si>
  <si>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</si>
  <si>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</si>
  <si>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</si>
  <si>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</si>
  <si>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</si>
  <si>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</si>
  <si>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</si>
  <si>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</si>
  <si>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</si>
  <si>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</si>
  <si>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</si>
  <si>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</si>
  <si>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</si>
  <si>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</si>
  <si>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</si>
  <si>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</si>
  <si>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</si>
  <si>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</si>
  <si>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</si>
  <si>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</si>
  <si>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</si>
  <si>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</si>
  <si>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</si>
  <si>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</si>
  <si>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</si>
  <si>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</si>
  <si>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</si>
  <si>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</si>
  <si>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</si>
  <si>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</si>
  <si>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</si>
  <si>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</si>
  <si>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</si>
  <si>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</si>
  <si>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</si>
  <si>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</si>
  <si>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</si>
  <si>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</si>
  <si>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</si>
  <si>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</si>
  <si>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</si>
  <si>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</si>
  <si>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</si>
  <si>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</si>
  <si>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</si>
  <si>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</si>
  <si>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</si>
  <si>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</si>
  <si>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</si>
  <si>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</si>
  <si>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</si>
  <si>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</si>
  <si>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</si>
  <si>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</si>
  <si>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</si>
  <si>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</si>
  <si>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</si>
  <si>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</si>
  <si>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</si>
  <si>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</si>
  <si>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</si>
  <si>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</si>
  <si>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</si>
  <si>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</si>
  <si>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</si>
  <si>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</si>
  <si>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</si>
  <si>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</si>
  <si>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</si>
  <si>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</si>
  <si>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</si>
  <si>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</si>
  <si>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</si>
  <si>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</si>
  <si>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</si>
  <si>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</si>
  <si>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</si>
  <si>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</si>
  <si>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</si>
  <si>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</si>
  <si>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</si>
  <si>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</si>
  <si>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</si>
  <si>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</si>
  <si>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</si>
  <si>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</si>
  <si>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</si>
  <si>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</si>
  <si>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</si>
  <si>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</si>
  <si>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</si>
  <si>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</si>
  <si>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</si>
  <si>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</si>
  <si>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</si>
  <si>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</si>
  <si>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</si>
  <si>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</si>
  <si>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</si>
  <si>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</si>
  <si>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</si>
  <si>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</si>
  <si>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</si>
  <si>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</si>
  <si>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</si>
  <si>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</si>
  <si>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</si>
  <si>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</si>
  <si>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</si>
  <si>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</si>
  <si>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</si>
  <si>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</si>
  <si>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</si>
  <si>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</si>
  <si>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</si>
  <si>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</si>
  <si>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</si>
  <si>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</si>
  <si>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</si>
  <si>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</si>
  <si>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</si>
  <si>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</si>
  <si>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</si>
  <si>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</si>
  <si>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</si>
  <si>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</si>
  <si>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</si>
  <si>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</si>
  <si>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</si>
  <si>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</si>
  <si>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</si>
  <si>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</si>
  <si>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</si>
  <si>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</si>
  <si>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</si>
  <si>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</si>
  <si>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</si>
  <si>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</si>
  <si>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</si>
  <si>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</si>
  <si>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</si>
  <si>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</si>
  <si>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</si>
  <si>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</si>
  <si>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</si>
  <si>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</si>
  <si>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</si>
  <si>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</si>
  <si>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</si>
  <si>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</si>
  <si>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</si>
  <si>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</si>
  <si>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</si>
  <si>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</si>
  <si>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</si>
  <si>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</si>
  <si>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</si>
  <si>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</si>
  <si>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</si>
  <si>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</si>
  <si>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</si>
  <si>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</si>
  <si>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</si>
  <si>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</si>
  <si>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</si>
  <si>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</si>
  <si>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</si>
  <si>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</si>
  <si>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</si>
  <si>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</si>
  <si>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</si>
  <si>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</si>
  <si>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</si>
  <si>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</si>
  <si>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</si>
  <si>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</si>
  <si>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</si>
  <si>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</si>
  <si>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</si>
  <si>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</si>
  <si>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</si>
  <si>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</si>
  <si>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</si>
  <si>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</si>
  <si>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</si>
  <si>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</si>
  <si>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</si>
  <si>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</si>
  <si>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</si>
  <si>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</si>
  <si>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</si>
  <si>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</si>
  <si>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</si>
  <si>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</si>
  <si>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</si>
  <si>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</si>
  <si>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</si>
  <si>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</si>
  <si>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</si>
  <si>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</si>
  <si>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</si>
  <si>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</si>
  <si>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</si>
  <si>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</si>
  <si>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</si>
  <si>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</si>
  <si>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</si>
  <si>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</si>
  <si>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</si>
  <si>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</si>
  <si>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</si>
  <si>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</si>
  <si>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</si>
  <si>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</si>
  <si>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</si>
  <si>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</si>
  <si>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</si>
  <si>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</si>
  <si>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</si>
  <si>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</si>
  <si>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</si>
  <si>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</si>
  <si>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</si>
  <si>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</si>
  <si>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</si>
  <si>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</si>
  <si>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</si>
  <si>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</si>
  <si>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</si>
  <si>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</si>
  <si>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</si>
  <si>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</si>
  <si>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</si>
  <si>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</si>
  <si>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</si>
  <si>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</si>
  <si>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</si>
  <si>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</si>
  <si>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</si>
  <si>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</si>
  <si>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</si>
  <si>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</si>
  <si>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</si>
  <si>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</si>
  <si>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</si>
  <si>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</si>
  <si>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</si>
  <si>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</si>
  <si>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</si>
  <si>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</si>
  <si>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</si>
  <si>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</si>
  <si>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</si>
  <si>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</si>
  <si>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</si>
  <si>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</si>
  <si>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</si>
  <si>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</si>
  <si>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</si>
  <si>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</si>
  <si>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</si>
  <si>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</si>
  <si>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</si>
  <si>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</si>
  <si>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</si>
  <si>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</si>
  <si>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</si>
  <si>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</si>
  <si>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</si>
  <si>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</si>
  <si>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</si>
  <si>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</si>
  <si>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</si>
  <si>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</si>
  <si>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</si>
  <si>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</si>
  <si>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</si>
  <si>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</si>
  <si>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</si>
  <si>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</si>
  <si>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</si>
  <si>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</si>
  <si>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</si>
  <si>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</si>
  <si>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</si>
  <si>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</si>
  <si>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</si>
  <si>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</si>
  <si>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</si>
  <si>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</si>
  <si>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</si>
  <si>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</si>
  <si>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</si>
  <si>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</si>
  <si>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</si>
  <si>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</si>
  <si>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</si>
  <si>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</si>
  <si>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</si>
  <si>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</si>
  <si>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</si>
  <si>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</si>
  <si>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</si>
  <si>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</si>
  <si>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</si>
  <si>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</si>
  <si>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</si>
  <si>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</si>
  <si>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</si>
  <si>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</si>
  <si>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</si>
  <si>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</si>
  <si>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</si>
  <si>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</si>
  <si>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</si>
  <si>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</si>
  <si>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</si>
  <si>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</si>
  <si>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</si>
  <si>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</si>
  <si>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</si>
  <si>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</si>
  <si>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</si>
  <si>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</si>
  <si>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</si>
  <si>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</si>
  <si>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</si>
  <si>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</si>
  <si>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</si>
  <si>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</si>
  <si>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</si>
  <si>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</si>
  <si>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</si>
  <si>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</si>
  <si>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</si>
  <si>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</si>
  <si>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</si>
  <si>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</si>
  <si>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</si>
  <si>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</si>
  <si>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</si>
  <si>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</si>
  <si>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</si>
  <si>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</si>
  <si>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</si>
  <si>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</si>
  <si>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</si>
  <si>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</si>
  <si>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</si>
  <si>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</si>
  <si>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</si>
  <si>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</si>
  <si>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</si>
  <si>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</si>
  <si>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</si>
  <si>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</si>
  <si>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</si>
  <si>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</si>
  <si>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</si>
  <si>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</si>
  <si>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</si>
  <si>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</si>
  <si>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</si>
  <si>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</si>
  <si>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</si>
  <si>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</si>
  <si>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</si>
  <si>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</si>
  <si>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</si>
  <si>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</si>
  <si>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</si>
  <si>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</si>
  <si>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</si>
  <si>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</si>
  <si>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</si>
  <si>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</si>
  <si>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</si>
  <si>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</si>
  <si>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</si>
  <si>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</si>
  <si>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</si>
  <si>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</si>
  <si>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</si>
  <si>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</si>
  <si>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</si>
  <si>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</si>
  <si>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</si>
  <si>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</si>
  <si>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</si>
  <si>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</si>
  <si>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</si>
  <si>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</si>
  <si>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</si>
  <si>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</si>
  <si>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</si>
  <si>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</si>
  <si>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</si>
  <si>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</si>
  <si>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</si>
  <si>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</si>
  <si>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</si>
  <si>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</si>
  <si>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</si>
  <si>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</si>
  <si>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</si>
  <si>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</si>
  <si>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</si>
  <si>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</si>
  <si>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</si>
  <si>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</si>
  <si>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</si>
  <si>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</si>
  <si>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</si>
  <si>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</si>
  <si>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</si>
  <si>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</si>
  <si>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</si>
  <si>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</si>
  <si>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</si>
  <si>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</si>
  <si>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</si>
  <si>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</si>
  <si>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</si>
  <si>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</si>
  <si>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</si>
  <si>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</si>
  <si>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</si>
  <si>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</si>
  <si>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</si>
  <si>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</si>
  <si>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</si>
  <si>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</si>
  <si>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</si>
  <si>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</si>
  <si>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</si>
  <si>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</si>
  <si>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</si>
  <si>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</si>
  <si>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</si>
  <si>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</si>
  <si>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</si>
  <si>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</si>
  <si>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</si>
  <si>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</si>
  <si>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</si>
  <si>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</si>
  <si>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</si>
  <si>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</si>
  <si>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</si>
  <si>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</si>
  <si>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</si>
  <si>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</si>
  <si>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</si>
  <si>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</si>
  <si>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</si>
  <si>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</si>
  <si>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</si>
  <si>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</si>
  <si>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</si>
  <si>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</si>
  <si>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</si>
  <si>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</si>
  <si>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</si>
  <si>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</si>
  <si>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</si>
  <si>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</si>
  <si>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</si>
  <si>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</si>
  <si>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</si>
  <si>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</si>
  <si>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</si>
  <si>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</si>
  <si>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</si>
  <si>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</si>
  <si>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</si>
  <si>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</si>
  <si>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</si>
  <si>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</si>
  <si>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</si>
  <si>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</si>
  <si>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</si>
  <si>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</si>
  <si>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</si>
  <si>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</si>
  <si>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</si>
  <si>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</si>
  <si>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</si>
  <si>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</si>
  <si>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</si>
  <si>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</si>
  <si>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</si>
  <si>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</si>
  <si>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</si>
  <si>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</si>
  <si>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</si>
  <si>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</si>
  <si>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</si>
  <si>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</si>
  <si>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</si>
  <si>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</si>
  <si>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</si>
  <si>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</si>
  <si>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</si>
  <si>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</si>
  <si>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</si>
  <si>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</si>
  <si>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</si>
  <si>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</si>
  <si>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</si>
  <si>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</si>
  <si>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</si>
  <si>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</si>
  <si>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</si>
  <si>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</si>
  <si>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</si>
  <si>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</si>
  <si>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</si>
  <si>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</si>
  <si>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</si>
  <si>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</si>
  <si>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</si>
  <si>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</si>
  <si>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</si>
  <si>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</si>
  <si>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</si>
  <si>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</si>
  <si>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</si>
  <si>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</si>
  <si>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</si>
  <si>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</si>
  <si>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</si>
  <si>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</si>
  <si>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</si>
  <si>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</si>
  <si>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</si>
  <si>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</si>
  <si>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</si>
  <si>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</si>
  <si>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</si>
  <si>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</si>
  <si>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</si>
  <si>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</si>
  <si>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</si>
  <si>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</si>
  <si>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</si>
  <si>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</si>
  <si>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</si>
  <si>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</si>
  <si>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</si>
  <si>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</si>
  <si>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</si>
  <si>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</si>
  <si>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</si>
  <si>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</si>
  <si>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</si>
  <si>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</si>
  <si>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</si>
  <si>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</si>
  <si>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</si>
  <si>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</si>
  <si>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</si>
  <si>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</si>
  <si>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</si>
  <si>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</si>
  <si>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</si>
  <si>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</si>
  <si>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</si>
  <si>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</si>
  <si>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</si>
  <si>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</si>
  <si>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</si>
  <si>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</si>
  <si>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</si>
  <si>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</si>
  <si>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</si>
  <si>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</si>
  <si>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</si>
  <si>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</si>
  <si>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</si>
  <si>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</si>
  <si>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</si>
  <si>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</si>
  <si>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</si>
  <si>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</si>
  <si>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</si>
  <si>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</si>
  <si>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</si>
  <si>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</si>
  <si>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</si>
  <si>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</si>
  <si>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</si>
  <si>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</si>
  <si>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</si>
  <si>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</si>
  <si>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</si>
  <si>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</si>
  <si>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</si>
  <si>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</si>
  <si>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</si>
  <si>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</si>
  <si>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</si>
  <si>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</si>
  <si>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</si>
  <si>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</si>
  <si>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</si>
  <si>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</si>
  <si>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</si>
  <si>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</si>
  <si>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</si>
  <si>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</si>
  <si>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</si>
  <si>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</si>
  <si>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</si>
  <si>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</si>
  <si>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</si>
  <si>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</si>
  <si>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</si>
  <si>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</si>
  <si>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</si>
  <si>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</si>
  <si>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</si>
  <si>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</si>
  <si>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</si>
  <si>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</si>
  <si>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</si>
  <si>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</si>
  <si>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</si>
  <si>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</si>
  <si>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</si>
  <si>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</si>
  <si>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</si>
  <si>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</si>
  <si>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</si>
  <si>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</si>
  <si>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</si>
  <si>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</si>
  <si>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</si>
  <si>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</si>
  <si>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</si>
  <si>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</si>
  <si>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</si>
  <si>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</si>
  <si>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</si>
  <si>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</si>
  <si>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</si>
  <si>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</si>
  <si>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</si>
  <si>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</si>
  <si>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</si>
  <si>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</si>
  <si>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</si>
  <si>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</si>
  <si>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</si>
  <si>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</si>
  <si>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</si>
  <si>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</si>
  <si>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</si>
  <si>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</si>
  <si>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</si>
  <si>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</si>
  <si>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</si>
  <si>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</si>
  <si>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</si>
  <si>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</si>
  <si>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</si>
  <si>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</si>
  <si>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</si>
  <si>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</si>
  <si>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</si>
  <si>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</si>
  <si>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</si>
  <si>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</si>
  <si>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</si>
  <si>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</si>
  <si>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</si>
  <si>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</si>
  <si>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</si>
  <si>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</si>
  <si>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</si>
  <si>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</si>
  <si>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</si>
  <si>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</si>
  <si>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</si>
  <si>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</si>
  <si>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</si>
  <si>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</si>
  <si>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</si>
  <si>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</si>
  <si>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</si>
  <si>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</si>
  <si>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</si>
  <si>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</si>
  <si>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</si>
  <si>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</si>
  <si>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</si>
  <si>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</si>
  <si>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</si>
  <si>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</si>
  <si>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</si>
  <si>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</si>
  <si>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</si>
  <si>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</si>
  <si>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</si>
  <si>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</si>
  <si>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</si>
  <si>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</si>
  <si>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</si>
  <si>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</si>
  <si>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</si>
  <si>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</si>
  <si>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</si>
  <si>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</si>
  <si>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</si>
  <si>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</si>
  <si>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</si>
  <si>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</si>
  <si>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</si>
  <si>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</si>
  <si>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</si>
  <si>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</si>
  <si>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</si>
  <si>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</si>
  <si>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</si>
  <si>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</si>
  <si>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</si>
  <si>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</si>
  <si>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</si>
  <si>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</si>
  <si>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</si>
  <si>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</si>
  <si>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</si>
  <si>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</si>
  <si>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</si>
  <si>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</si>
  <si>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</si>
  <si>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</si>
  <si>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</si>
  <si>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</si>
  <si>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</si>
  <si>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</si>
  <si>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</si>
  <si>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</si>
  <si>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</si>
  <si>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</si>
  <si>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</si>
  <si>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</si>
  <si>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</si>
  <si>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</si>
  <si>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</si>
  <si>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</si>
  <si>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</si>
  <si>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</si>
  <si>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</si>
  <si>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</si>
  <si>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</si>
  <si>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</si>
  <si>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</si>
  <si>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</si>
  <si>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</si>
  <si>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</si>
  <si>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</si>
  <si>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</si>
  <si>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</si>
  <si>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</si>
  <si>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</si>
  <si>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</si>
  <si>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</si>
  <si>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</si>
  <si>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</si>
  <si>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</si>
  <si>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</si>
  <si>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</si>
  <si>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</si>
  <si>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</si>
  <si>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</si>
  <si>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</si>
  <si>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</si>
  <si>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</si>
  <si>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</si>
  <si>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</si>
  <si>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</si>
  <si>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</si>
  <si>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</si>
  <si>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</si>
  <si>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</si>
  <si>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</si>
  <si>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</si>
  <si>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</si>
  <si>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</si>
  <si>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</si>
  <si>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</si>
  <si>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</si>
  <si>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</si>
  <si>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</si>
  <si>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</si>
  <si>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</si>
  <si>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</si>
  <si>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</si>
  <si>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</si>
  <si>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</si>
  <si>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</si>
  <si>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</si>
  <si>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</si>
  <si>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</si>
  <si>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</si>
  <si>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</si>
  <si>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</si>
  <si>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</si>
  <si>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</si>
  <si>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</si>
  <si>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</si>
  <si>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</si>
  <si>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</si>
  <si>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</si>
  <si>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</si>
  <si>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</si>
  <si>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</si>
  <si>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</si>
  <si>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</si>
  <si>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</si>
  <si>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</si>
  <si>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</si>
  <si>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</si>
  <si>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</si>
  <si>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</si>
  <si>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</si>
  <si>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</si>
  <si>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</si>
  <si>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</si>
  <si>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</si>
  <si>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</si>
  <si>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</si>
  <si>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</si>
  <si>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</si>
  <si>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</si>
  <si>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</si>
  <si>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</si>
  <si>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</si>
  <si>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</si>
  <si>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</si>
  <si>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</si>
  <si>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</si>
  <si>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</si>
  <si>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</si>
  <si>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</si>
  <si>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</si>
  <si>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</si>
  <si>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</si>
  <si>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</si>
  <si>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</si>
  <si>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</si>
  <si>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</si>
  <si>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</si>
  <si>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</si>
  <si>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</si>
  <si>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</si>
  <si>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</si>
  <si>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</si>
  <si>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</si>
  <si>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</si>
  <si>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</si>
  <si>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</si>
  <si>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</si>
  <si>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</si>
  <si>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</si>
  <si>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</si>
  <si>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</si>
  <si>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</si>
  <si>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</si>
  <si>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</si>
  <si>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</si>
  <si>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</si>
  <si>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</si>
  <si>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</si>
  <si>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</si>
  <si>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</si>
  <si>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</si>
  <si>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</si>
  <si>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</si>
  <si>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</si>
  <si>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</si>
  <si>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</si>
  <si>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</si>
  <si>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</si>
  <si>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</si>
  <si>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</si>
  <si>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</si>
  <si>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</si>
  <si>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</si>
  <si>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</si>
  <si>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</si>
  <si>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</si>
  <si>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</si>
  <si>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</si>
  <si>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</si>
  <si>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</si>
  <si>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</si>
  <si>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</si>
  <si>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</si>
  <si>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</si>
  <si>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</si>
  <si>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</si>
  <si>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</si>
  <si>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</si>
  <si>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</si>
  <si>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</si>
  <si>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</si>
  <si>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</si>
  <si>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</si>
  <si>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</si>
  <si>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</si>
  <si>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</si>
  <si>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</si>
  <si>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</si>
  <si>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</si>
  <si>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</si>
  <si>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</si>
  <si>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</si>
  <si>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</si>
  <si>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</si>
  <si>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</si>
  <si>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</si>
  <si>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</si>
  <si>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</si>
  <si>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</si>
  <si>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</si>
  <si>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</si>
  <si>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</si>
  <si>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</si>
  <si>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</si>
  <si>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</si>
  <si>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</si>
  <si>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</si>
  <si>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</si>
  <si>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</si>
  <si>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</si>
  <si>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</si>
  <si>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</si>
  <si>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</si>
  <si>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</si>
  <si>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</si>
  <si>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</si>
  <si>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</si>
  <si>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</si>
  <si>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</si>
  <si>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</si>
  <si>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</si>
  <si>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</si>
  <si>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</si>
  <si>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</si>
  <si>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</si>
  <si>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</si>
  <si>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</si>
  <si>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</si>
  <si>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</si>
  <si>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</si>
  <si>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</si>
  <si>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</si>
  <si>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</si>
  <si>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</si>
  <si>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</si>
  <si>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</si>
  <si>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</si>
  <si>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</si>
  <si>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</si>
  <si>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</si>
  <si>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</si>
  <si>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</si>
  <si>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</si>
  <si>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</si>
  <si>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</si>
  <si>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</si>
  <si>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</si>
  <si>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</si>
  <si>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</si>
  <si>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</si>
  <si>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</si>
  <si>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</si>
  <si>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</si>
  <si>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</si>
  <si>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</si>
  <si>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</si>
  <si>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</si>
  <si>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</si>
  <si>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</si>
  <si>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</si>
  <si>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</si>
  <si>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</si>
  <si>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</si>
  <si>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</si>
  <si>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</si>
  <si>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</si>
  <si>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</si>
  <si>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</si>
  <si>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</si>
  <si>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</si>
  <si>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</si>
  <si>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</si>
  <si>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</si>
  <si>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</si>
  <si>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</si>
  <si>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</si>
  <si>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</si>
  <si>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</si>
  <si>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</si>
  <si>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</si>
  <si>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</si>
  <si>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</si>
  <si>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</si>
  <si>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</si>
  <si>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</si>
  <si>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</si>
  <si>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</si>
  <si>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</si>
  <si>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</si>
  <si>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</si>
  <si>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</si>
  <si>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</si>
  <si>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</si>
  <si>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</si>
  <si>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</si>
  <si>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</si>
  <si>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</si>
  <si>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</si>
  <si>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</si>
  <si>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</si>
  <si>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</si>
  <si>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</si>
  <si>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</si>
  <si>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</si>
  <si>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</si>
  <si>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</si>
  <si>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</si>
  <si>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</si>
  <si>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</si>
  <si>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</si>
  <si>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</si>
  <si>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</si>
  <si>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</si>
  <si>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</si>
  <si>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</si>
  <si>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</si>
  <si>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</si>
  <si>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</si>
  <si>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</si>
  <si>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</si>
  <si>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</si>
  <si>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</si>
  <si>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</si>
  <si>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</si>
  <si>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</si>
  <si>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</si>
  <si>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</si>
  <si>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</si>
  <si>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</si>
  <si>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</si>
  <si>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</si>
  <si>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</si>
  <si>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</si>
  <si>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</si>
  <si>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</si>
  <si>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</si>
  <si>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</si>
  <si>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</si>
  <si>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</si>
  <si>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</si>
  <si>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</si>
  <si>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</si>
  <si>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</si>
  <si>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</si>
  <si>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</si>
  <si>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</si>
  <si>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</si>
  <si>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</si>
  <si>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</si>
  <si>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</si>
  <si>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</si>
  <si>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</si>
  <si>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</si>
  <si>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</si>
  <si>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</si>
  <si>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</si>
  <si>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</si>
  <si>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</si>
  <si>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</si>
  <si>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</si>
  <si>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</si>
  <si>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</si>
  <si>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</si>
  <si>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</si>
  <si>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</si>
  <si>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</si>
  <si>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</si>
  <si>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</si>
  <si>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</si>
  <si>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</si>
  <si>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</si>
  <si>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</si>
  <si>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</si>
  <si>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</si>
  <si>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</si>
  <si>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</si>
  <si>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</si>
  <si>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</si>
  <si>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</si>
  <si>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</si>
  <si>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</si>
  <si>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</si>
  <si>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</si>
  <si>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</si>
  <si>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</si>
  <si>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</si>
  <si>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</si>
  <si>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</si>
  <si>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</si>
  <si>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</si>
  <si>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</si>
  <si>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</si>
  <si>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</si>
  <si>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</si>
  <si>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</si>
  <si>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</si>
  <si>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</si>
  <si>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</si>
  <si>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</si>
  <si>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</si>
  <si>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</si>
  <si>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</si>
  <si>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</si>
  <si>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</si>
  <si>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</si>
  <si>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</si>
  <si>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</si>
  <si>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</si>
  <si>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</si>
  <si>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</si>
  <si>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</si>
  <si>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</si>
  <si>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</si>
  <si>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</si>
  <si>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</si>
  <si>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</si>
  <si>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</si>
  <si>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</si>
  <si>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</si>
  <si>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</si>
  <si>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</si>
  <si>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</si>
  <si>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</si>
  <si>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</si>
  <si>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</si>
  <si>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</si>
  <si>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</si>
  <si>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</si>
  <si>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</si>
  <si>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</si>
  <si>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</si>
  <si>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</si>
  <si>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</si>
  <si>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</si>
  <si>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</si>
  <si>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</si>
  <si>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</si>
  <si>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</si>
  <si>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</si>
  <si>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</si>
  <si>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</si>
  <si>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</si>
  <si>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</si>
  <si>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</si>
  <si>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</si>
  <si>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</si>
  <si>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</si>
  <si>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</si>
  <si>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</si>
  <si>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</si>
  <si>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</si>
  <si>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</si>
  <si>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</si>
  <si>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</si>
  <si>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</si>
  <si>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</si>
  <si>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</si>
  <si>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</si>
  <si>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</si>
  <si>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</si>
  <si>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</si>
  <si>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</si>
  <si>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</si>
  <si>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</si>
  <si>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</si>
  <si>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</si>
  <si>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</si>
  <si>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</si>
  <si>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</si>
  <si>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</si>
  <si>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</si>
  <si>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</si>
  <si>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</si>
  <si>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</si>
  <si>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</si>
  <si>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</si>
  <si>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</si>
  <si>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</si>
  <si>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</si>
  <si>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</si>
  <si>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</si>
  <si>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</si>
  <si>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</si>
  <si>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</si>
  <si>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</si>
  <si>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</si>
  <si>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</si>
  <si>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</si>
  <si>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</si>
  <si>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</si>
  <si>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</si>
  <si>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</si>
  <si>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</si>
  <si>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</si>
  <si>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</si>
  <si>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</si>
  <si>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</si>
  <si>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</si>
  <si>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</si>
  <si>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</si>
  <si>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</si>
  <si>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</si>
  <si>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</si>
  <si>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</si>
  <si>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</si>
  <si>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</si>
  <si>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</si>
  <si>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</si>
  <si>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</si>
  <si>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</si>
  <si>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</si>
  <si>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</si>
  <si>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</si>
  <si>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</si>
  <si>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</si>
  <si>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</si>
  <si>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</si>
  <si>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</si>
  <si>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</si>
  <si>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</si>
  <si>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</si>
  <si>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</si>
  <si>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</si>
  <si>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</si>
  <si>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</si>
  <si>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</si>
  <si>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</si>
  <si>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</si>
  <si>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</si>
  <si>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</si>
  <si>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</si>
  <si>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</si>
  <si>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</si>
  <si>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</si>
  <si>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</si>
  <si>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</si>
  <si>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</si>
  <si>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</si>
  <si>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</si>
  <si>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</si>
  <si>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</si>
  <si>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</si>
  <si>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</si>
  <si>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</si>
  <si>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</si>
  <si>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</si>
  <si>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</si>
  <si>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</si>
  <si>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</si>
  <si>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</si>
  <si>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</si>
  <si>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</si>
  <si>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</si>
  <si>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</si>
  <si>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</si>
  <si>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</si>
  <si>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</si>
  <si>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</si>
  <si>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</si>
  <si>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</si>
  <si>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</si>
  <si>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</si>
  <si>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</si>
  <si>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</si>
  <si>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</si>
  <si>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</si>
  <si>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</si>
  <si>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</si>
  <si>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</si>
  <si>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</si>
  <si>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</si>
  <si>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</si>
  <si>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</si>
  <si>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</si>
  <si>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</si>
  <si>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</si>
  <si>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</si>
  <si>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</si>
  <si>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</si>
  <si>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</si>
  <si>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</si>
  <si>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</si>
  <si>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</si>
  <si>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</si>
  <si>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</si>
  <si>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</si>
  <si>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</si>
  <si>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</si>
  <si>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</si>
  <si>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</si>
  <si>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</si>
  <si>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</si>
  <si>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</si>
  <si>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</si>
  <si>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</si>
  <si>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</si>
  <si>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</si>
  <si>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</si>
  <si>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</si>
  <si>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</si>
  <si>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</si>
  <si>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</si>
  <si>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</si>
  <si>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</si>
  <si>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</si>
  <si>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</si>
  <si>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</si>
  <si>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</si>
  <si>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</si>
  <si>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</si>
  <si>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</si>
  <si>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</si>
  <si>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</si>
  <si>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</si>
  <si>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</si>
  <si>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</si>
  <si>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</si>
  <si>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</si>
  <si>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</si>
  <si>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</si>
  <si>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</si>
  <si>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</si>
  <si>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</si>
  <si>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</si>
  <si>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</si>
  <si>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</si>
  <si>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</si>
  <si>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</si>
  <si>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</si>
  <si>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</si>
  <si>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</si>
  <si>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</si>
  <si>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</si>
  <si>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</si>
  <si>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</si>
  <si>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</si>
  <si>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</si>
  <si>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</si>
  <si>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</si>
  <si>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</si>
  <si>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</si>
  <si>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</si>
  <si>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</si>
  <si>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</si>
  <si>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</si>
  <si>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</si>
  <si>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</si>
  <si>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</si>
  <si>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</si>
  <si>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</si>
  <si>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</si>
  <si>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</si>
  <si>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</si>
  <si>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</si>
  <si>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</si>
  <si>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</si>
  <si>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</si>
  <si>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</si>
  <si>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</si>
  <si>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</si>
  <si>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</si>
  <si>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</si>
  <si>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</si>
  <si>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</si>
  <si>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</si>
  <si>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</si>
  <si>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</si>
  <si>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</si>
  <si>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</si>
  <si>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</si>
  <si>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</si>
  <si>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</si>
  <si>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</si>
  <si>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</si>
  <si>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</si>
  <si>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</si>
  <si>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</si>
  <si>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</si>
  <si>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</si>
  <si>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</si>
  <si>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</si>
  <si>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</si>
  <si>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</si>
  <si>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</si>
  <si>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</si>
  <si>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</si>
  <si>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</si>
  <si>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</si>
  <si>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</si>
  <si>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</si>
  <si>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</si>
  <si>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</si>
  <si>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</si>
  <si>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</si>
  <si>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</si>
  <si>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</si>
  <si>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</si>
  <si>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</si>
  <si>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</si>
  <si>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</si>
  <si>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</si>
  <si>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</si>
  <si>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</si>
  <si>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</si>
  <si>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</si>
  <si>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</si>
  <si>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</si>
  <si>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</si>
  <si>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</si>
  <si>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</si>
  <si>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</si>
  <si>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</si>
  <si>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</si>
  <si>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</si>
  <si>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</si>
  <si>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</si>
  <si>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</si>
  <si>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</si>
  <si>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</si>
  <si>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</si>
  <si>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</si>
  <si>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</si>
  <si>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</si>
  <si>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</si>
  <si>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</si>
  <si>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</si>
  <si>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</si>
  <si>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</si>
  <si>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</si>
  <si>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</si>
  <si>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</si>
  <si>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</si>
  <si>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</si>
  <si>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</si>
  <si>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</si>
  <si>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</si>
  <si>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</si>
  <si>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</si>
  <si>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</si>
  <si>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</si>
  <si>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</si>
  <si>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</si>
  <si>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</si>
  <si>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</si>
  <si>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</si>
  <si>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</si>
  <si>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</si>
  <si>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</si>
  <si>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</si>
  <si>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</si>
  <si>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</si>
  <si>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</si>
  <si>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</si>
  <si>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</si>
  <si>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</si>
  <si>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</si>
  <si>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</si>
  <si>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</si>
  <si>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</si>
  <si>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</si>
  <si>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</si>
  <si>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</si>
  <si>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</si>
  <si>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</si>
  <si>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</si>
  <si>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</si>
  <si>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</si>
  <si>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</si>
  <si>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</si>
  <si>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</si>
  <si>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</si>
  <si>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</si>
  <si>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</si>
  <si>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</si>
  <si>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</si>
  <si>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</si>
  <si>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</si>
  <si>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</si>
  <si>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</si>
  <si>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</si>
  <si>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</si>
  <si>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</si>
  <si>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</si>
  <si>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</si>
  <si>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</si>
  <si>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</si>
  <si>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</si>
  <si>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</si>
  <si>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</si>
  <si>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</si>
  <si>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</si>
  <si>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</si>
  <si>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</si>
  <si>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</si>
  <si>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</si>
  <si>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</si>
  <si>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</si>
  <si>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</si>
  <si>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</si>
  <si>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</si>
  <si>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</si>
  <si>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</si>
  <si>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</si>
  <si>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</si>
  <si>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</si>
  <si>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</si>
  <si>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</si>
  <si>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</si>
  <si>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</si>
  <si>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</si>
  <si>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</si>
  <si>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</si>
  <si>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</si>
  <si>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</si>
  <si>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</si>
  <si>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</si>
  <si>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</si>
  <si>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</si>
  <si>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</si>
  <si>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</si>
  <si>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</si>
  <si>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</si>
  <si>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</si>
  <si>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</si>
  <si>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</si>
  <si>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</si>
  <si>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</si>
  <si>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</si>
  <si>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</si>
  <si>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</si>
  <si>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</si>
  <si>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</si>
  <si>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</si>
  <si>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</si>
  <si>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</si>
  <si>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</si>
  <si>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</si>
  <si>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</si>
  <si>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</si>
  <si>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</si>
  <si>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</si>
  <si>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</si>
  <si>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</si>
  <si>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</si>
  <si>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</si>
  <si>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</si>
  <si>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</si>
  <si>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</si>
  <si>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</si>
  <si>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</si>
  <si>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</si>
  <si>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</si>
  <si>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</si>
  <si>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</si>
  <si>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</si>
  <si>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</si>
  <si>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</si>
  <si>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</si>
  <si>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</si>
  <si>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</si>
  <si>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</si>
  <si>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</si>
  <si>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</si>
  <si>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</si>
  <si>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</si>
  <si>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</si>
  <si>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</si>
  <si>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</si>
  <si>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</si>
  <si>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</si>
  <si>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</si>
  <si>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</si>
  <si>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</si>
  <si>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</si>
  <si>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</si>
  <si>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</si>
  <si>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</si>
  <si>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</si>
  <si>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</si>
  <si>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</si>
  <si>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</si>
  <si>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</si>
  <si>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</si>
  <si>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</si>
  <si>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</si>
  <si>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</si>
  <si>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</si>
  <si>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</si>
  <si>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</si>
  <si>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</si>
  <si>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</si>
  <si>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</si>
  <si>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</si>
  <si>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</si>
  <si>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</si>
  <si>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</si>
  <si>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</si>
  <si>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</si>
  <si>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</si>
  <si>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</si>
  <si>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</si>
  <si>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</si>
  <si>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</si>
  <si>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</si>
  <si>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</si>
  <si>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</si>
  <si>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</si>
  <si>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</si>
  <si>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</si>
  <si>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</si>
  <si>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</si>
  <si>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</si>
  <si>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</si>
  <si>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</si>
  <si>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</si>
  <si>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</si>
  <si>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</si>
  <si>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</si>
  <si>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</si>
  <si>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</si>
  <si>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</si>
  <si>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</si>
  <si>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</si>
  <si>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</si>
  <si>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</si>
  <si>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</si>
  <si>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</si>
  <si>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</si>
  <si>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</si>
  <si>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</si>
  <si>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</si>
  <si>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</si>
  <si>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</si>
  <si>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</si>
  <si>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</si>
  <si>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</si>
  <si>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</si>
  <si>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</si>
  <si>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</si>
  <si>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</si>
  <si>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</si>
  <si>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</si>
  <si>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</si>
  <si>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</si>
  <si>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</si>
  <si>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</si>
  <si>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</si>
  <si>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</si>
  <si>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</si>
  <si>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</si>
  <si>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</si>
  <si>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</si>
  <si>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</si>
  <si>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</si>
  <si>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</si>
  <si>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</si>
  <si>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</si>
  <si>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</si>
  <si>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</si>
  <si>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</si>
  <si>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</si>
  <si>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</si>
  <si>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</si>
  <si>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</si>
  <si>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</si>
  <si>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</si>
  <si>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</si>
  <si>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</si>
  <si>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</si>
  <si>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</si>
  <si>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</si>
  <si>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</si>
  <si>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</si>
  <si>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</si>
  <si>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</si>
  <si>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</si>
  <si>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</si>
  <si>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</si>
  <si>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</si>
  <si>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</si>
  <si>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</si>
  <si>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</si>
  <si>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</si>
  <si>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</si>
  <si>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</si>
  <si>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</si>
  <si>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</si>
  <si>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</si>
  <si>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</si>
  <si>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</si>
  <si>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</si>
  <si>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</si>
  <si>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</si>
  <si>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</si>
  <si>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</si>
  <si>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</si>
  <si>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</si>
  <si>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</si>
  <si>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</si>
  <si>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</si>
  <si>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</si>
  <si>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</si>
  <si>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</si>
  <si>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</si>
  <si>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</si>
  <si>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</si>
  <si>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</si>
  <si>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</si>
  <si>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</si>
  <si>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</si>
  <si>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</si>
  <si>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</si>
  <si>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</si>
  <si>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</si>
  <si>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</si>
  <si>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</si>
  <si>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</si>
  <si>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</si>
  <si>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</si>
  <si>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</si>
  <si>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</si>
  <si>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</si>
  <si>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</si>
  <si>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</si>
  <si>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</si>
  <si>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</si>
  <si>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</si>
  <si>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</si>
  <si>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</si>
  <si>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</si>
  <si>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</si>
  <si>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</si>
  <si>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</si>
  <si>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</si>
  <si>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</si>
  <si>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</si>
  <si>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</si>
  <si>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</si>
  <si>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</si>
  <si>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</si>
  <si>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</si>
  <si>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</si>
  <si>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</si>
  <si>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</si>
  <si>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</si>
  <si>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</si>
  <si>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</si>
  <si>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</si>
  <si>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</si>
  <si>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</si>
  <si>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</si>
  <si>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</si>
  <si>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</si>
  <si>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</si>
  <si>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</si>
  <si>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</si>
  <si>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</si>
  <si>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</si>
  <si>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</si>
  <si>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</si>
  <si>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</si>
  <si>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</si>
  <si>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</si>
  <si>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</si>
  <si>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</si>
  <si>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</si>
  <si>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</si>
  <si>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</si>
  <si>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</si>
  <si>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</si>
  <si>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</si>
  <si>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</si>
  <si>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</si>
  <si>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</si>
  <si>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</si>
  <si>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</si>
  <si>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</si>
  <si>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</si>
  <si>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</si>
  <si>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</si>
  <si>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</si>
  <si>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</si>
  <si>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</si>
  <si>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</si>
  <si>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</si>
  <si>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</si>
  <si>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</si>
  <si>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</si>
  <si>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</si>
  <si>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</si>
  <si>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</si>
  <si>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</si>
  <si>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</si>
  <si>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</si>
  <si>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</si>
  <si>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</si>
  <si>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</si>
  <si>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</si>
  <si>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</si>
  <si>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</si>
  <si>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</si>
  <si>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</si>
  <si>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</si>
  <si>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</si>
  <si>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</si>
  <si>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</si>
  <si>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</si>
  <si>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</si>
  <si>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</si>
  <si>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</si>
  <si>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</si>
  <si>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</si>
  <si>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</si>
  <si>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</si>
  <si>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</si>
  <si>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</si>
  <si>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</si>
  <si>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</si>
  <si>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</si>
  <si>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</si>
  <si>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</si>
  <si>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</si>
  <si>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</si>
  <si>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</si>
  <si>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</si>
  <si>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</si>
  <si>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</si>
  <si>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</si>
  <si>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</si>
  <si>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</si>
  <si>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</si>
  <si>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</si>
  <si>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</si>
  <si>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</si>
  <si>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</si>
  <si>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</si>
  <si>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</si>
  <si>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</si>
  <si>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</si>
  <si>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</si>
  <si>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</si>
  <si>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</si>
  <si>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</si>
  <si>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</si>
  <si>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</si>
  <si>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</si>
  <si>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</si>
  <si>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</si>
  <si>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</si>
  <si>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</si>
  <si>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</si>
  <si>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</si>
  <si>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</si>
  <si>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</si>
  <si>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</si>
  <si>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</si>
  <si>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</si>
  <si>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</si>
  <si>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</si>
  <si>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</si>
  <si>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</si>
  <si>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</si>
  <si>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</si>
  <si>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</si>
  <si>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</si>
  <si>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</si>
  <si>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</si>
  <si>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</si>
  <si>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</si>
  <si>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</si>
  <si>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</si>
  <si>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</si>
  <si>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</si>
  <si>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</si>
  <si>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</si>
  <si>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</si>
  <si>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</si>
  <si>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</si>
  <si>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</si>
  <si>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</si>
  <si>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</si>
  <si>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</si>
  <si>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</si>
  <si>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</si>
  <si>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</si>
  <si>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</si>
  <si>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</si>
  <si>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</si>
  <si>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</si>
  <si>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</si>
  <si>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</si>
  <si>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</si>
  <si>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</si>
  <si>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</si>
  <si>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</si>
  <si>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</si>
  <si>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</si>
  <si>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</si>
  <si>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</si>
  <si>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</si>
  <si>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</si>
  <si>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</si>
  <si>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</si>
  <si>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</si>
  <si>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</si>
  <si>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</si>
  <si>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</si>
  <si>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</si>
  <si>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</si>
  <si>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</si>
  <si>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</si>
  <si>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</si>
  <si>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</si>
  <si>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</si>
  <si>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</si>
  <si>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</si>
  <si>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</si>
  <si>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</si>
  <si>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</si>
  <si>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</si>
  <si>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</si>
  <si>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</si>
  <si>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</si>
  <si>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</si>
  <si>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</si>
  <si>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</si>
  <si>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</si>
  <si>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</si>
  <si>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</si>
  <si>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</si>
  <si>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</si>
  <si>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</si>
  <si>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</si>
  <si>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</si>
  <si>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</si>
  <si>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</si>
  <si>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</si>
  <si>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</si>
  <si>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</si>
  <si>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</si>
  <si>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</si>
  <si>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</si>
  <si>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</si>
  <si>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</si>
  <si>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</si>
  <si>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</si>
  <si>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</si>
  <si>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</si>
  <si>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</si>
  <si>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</si>
  <si>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</si>
  <si>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</si>
  <si>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</si>
  <si>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</si>
  <si>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</si>
  <si>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</si>
  <si>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</si>
  <si>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</si>
  <si>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</si>
  <si>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</si>
  <si>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</si>
  <si>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</si>
  <si>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</si>
  <si>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</si>
  <si>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</si>
  <si>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</si>
  <si>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</si>
  <si>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</si>
  <si>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</si>
  <si>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</si>
  <si>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</si>
  <si>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</si>
  <si>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</si>
  <si>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</si>
  <si>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</si>
  <si>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</si>
  <si>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</si>
  <si>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</si>
  <si>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</si>
  <si>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</si>
  <si>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</si>
  <si>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</si>
  <si>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</si>
  <si>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</si>
  <si>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</si>
  <si>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</si>
  <si>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</si>
  <si>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</si>
  <si>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</si>
  <si>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</si>
  <si>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</si>
  <si>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</si>
  <si>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</si>
  <si>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</si>
  <si>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</si>
  <si>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</si>
  <si>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</si>
  <si>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</si>
  <si>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</si>
  <si>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</si>
  <si>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</si>
  <si>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</si>
  <si>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</si>
  <si>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</si>
  <si>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</si>
  <si>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</si>
  <si>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</si>
  <si>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</si>
  <si>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</si>
  <si>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</si>
  <si>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</si>
  <si>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</si>
  <si>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</si>
  <si>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</si>
  <si>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</si>
  <si>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</si>
  <si>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</si>
  <si>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</si>
  <si>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</si>
  <si>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</si>
  <si>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</si>
  <si>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</si>
  <si>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</si>
  <si>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</si>
  <si>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</si>
  <si>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</si>
  <si>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</si>
  <si>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</si>
  <si>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</si>
  <si>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</si>
  <si>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</si>
  <si>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</si>
  <si>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</si>
  <si>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</si>
  <si>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</si>
  <si>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</si>
  <si>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</si>
  <si>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</si>
  <si>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</si>
  <si>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</si>
  <si>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</si>
  <si>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</si>
  <si>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</si>
  <si>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</si>
  <si>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</si>
  <si>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</si>
  <si>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</si>
  <si>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</si>
  <si>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</si>
  <si>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</si>
  <si>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</si>
  <si>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</si>
  <si>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</si>
  <si>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</si>
  <si>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</si>
  <si>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</si>
  <si>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</si>
  <si>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</si>
  <si>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</si>
  <si>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</si>
  <si>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</si>
  <si>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</si>
  <si>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</si>
  <si>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</si>
  <si>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</si>
  <si>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</si>
  <si>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</si>
  <si>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</si>
  <si>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</si>
  <si>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</si>
  <si>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</si>
  <si>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</si>
  <si>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</si>
  <si>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</si>
  <si>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</si>
  <si>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</si>
  <si>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</si>
  <si>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</si>
  <si>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</si>
  <si>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</si>
  <si>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</si>
  <si>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</si>
  <si>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</si>
  <si>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</si>
  <si>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</si>
  <si>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</si>
  <si>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</si>
  <si>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</si>
  <si>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</si>
  <si>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</si>
  <si>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</si>
  <si>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</si>
  <si>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</si>
  <si>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</si>
  <si>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</si>
  <si>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</si>
  <si>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</si>
  <si>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</si>
  <si>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</si>
  <si>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</si>
  <si>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</si>
  <si>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</si>
  <si>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</si>
  <si>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</si>
  <si>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</si>
  <si>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</si>
  <si>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</si>
  <si>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</si>
  <si>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</si>
  <si>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</si>
  <si>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</si>
  <si>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</si>
  <si>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</si>
  <si>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</si>
  <si>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</si>
  <si>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</si>
  <si>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</si>
  <si>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</si>
  <si>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</si>
  <si>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</si>
  <si>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</si>
  <si>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</si>
  <si>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</si>
  <si>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</si>
  <si>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</si>
  <si>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</si>
  <si>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</si>
  <si>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</si>
  <si>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</si>
  <si>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</si>
  <si>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</si>
  <si>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</si>
  <si>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</si>
  <si>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</si>
  <si>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</si>
  <si>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</si>
  <si>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</si>
  <si>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</si>
  <si>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</si>
  <si>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</si>
  <si>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</si>
  <si>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</si>
  <si>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</si>
  <si>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</si>
  <si>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</si>
  <si>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</si>
  <si>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</si>
  <si>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</si>
  <si>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</si>
  <si>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</si>
  <si>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</si>
  <si>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</si>
  <si>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</si>
  <si>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</si>
  <si>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</si>
  <si>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</si>
  <si>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</si>
  <si>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</si>
  <si>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</si>
  <si>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</si>
  <si>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</si>
  <si>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</si>
  <si>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</si>
  <si>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</si>
  <si>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</si>
  <si>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</si>
  <si>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</si>
  <si>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</si>
  <si>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</si>
  <si>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</si>
  <si>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</si>
  <si>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</si>
  <si>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</si>
  <si>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</si>
  <si>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</si>
  <si>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</si>
  <si>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</si>
  <si>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</si>
  <si>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</si>
  <si>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</si>
  <si>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</si>
  <si>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</si>
  <si>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</si>
  <si>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</si>
  <si>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</si>
  <si>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</si>
  <si>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</si>
  <si>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</si>
  <si>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</si>
  <si>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</si>
  <si>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</si>
  <si>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</si>
  <si>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</si>
  <si>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</si>
  <si>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</si>
  <si>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</si>
  <si>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</si>
  <si>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</si>
  <si>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</si>
  <si>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</si>
  <si>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</si>
  <si>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</si>
  <si>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</si>
  <si>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</si>
  <si>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</si>
  <si>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</si>
  <si>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</si>
  <si>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</si>
  <si>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</si>
  <si>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</si>
  <si>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</si>
  <si>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</si>
  <si>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</si>
  <si>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</si>
  <si>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</si>
  <si>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</si>
  <si>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</si>
  <si>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</si>
  <si>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</si>
  <si>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</si>
  <si>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</si>
  <si>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</si>
  <si>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</si>
  <si>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</si>
  <si>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</si>
  <si>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</si>
  <si>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</si>
  <si>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</si>
  <si>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</si>
  <si>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</si>
  <si>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</si>
  <si>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</si>
  <si>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</si>
  <si>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</si>
  <si>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</si>
  <si>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</si>
  <si>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</si>
  <si>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</si>
  <si>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</si>
  <si>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</si>
  <si>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</si>
  <si>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</si>
  <si>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</si>
  <si>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</si>
  <si>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</si>
  <si>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</si>
  <si>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</si>
  <si>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</si>
  <si>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</si>
  <si>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</si>
  <si>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</si>
  <si>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</si>
  <si>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</si>
  <si>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</si>
  <si>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</si>
  <si>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</si>
  <si>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</si>
  <si>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</si>
  <si>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</si>
  <si>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</si>
  <si>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</si>
  <si>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</si>
  <si>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</si>
  <si>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</si>
  <si>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</si>
  <si>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</si>
  <si>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</si>
  <si>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</si>
  <si>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</si>
  <si>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</si>
  <si>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</si>
  <si>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</si>
  <si>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</si>
  <si>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</si>
  <si>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</si>
  <si>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</si>
  <si>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</si>
  <si>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</si>
  <si>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</si>
  <si>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</si>
  <si>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</si>
  <si>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</si>
  <si>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</si>
  <si>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</si>
  <si>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</si>
  <si>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</si>
  <si>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</si>
  <si>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</si>
  <si>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</si>
  <si>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</si>
  <si>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</si>
  <si>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</si>
  <si>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</si>
  <si>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</si>
  <si>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</si>
  <si>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</si>
  <si>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</si>
  <si>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</si>
  <si>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</si>
  <si>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</si>
  <si>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</si>
  <si>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</si>
  <si>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</si>
  <si>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</si>
  <si>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</si>
  <si>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</si>
  <si>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</si>
  <si>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</si>
  <si>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</si>
  <si>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</si>
  <si>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</si>
  <si>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</si>
  <si>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</si>
  <si>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</si>
  <si>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</si>
  <si>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</si>
  <si>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</si>
  <si>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</si>
  <si>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</si>
  <si>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</si>
  <si>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</si>
  <si>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</si>
  <si>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</si>
  <si>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</si>
  <si>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</si>
  <si>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</si>
  <si>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</si>
  <si>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</si>
  <si>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</si>
  <si>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</si>
  <si>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</si>
  <si>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</si>
  <si>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</si>
  <si>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</si>
  <si>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</si>
  <si>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</si>
  <si>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</si>
  <si>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</si>
  <si>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</si>
  <si>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</si>
  <si>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</si>
  <si>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</si>
  <si>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</si>
  <si>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</si>
  <si>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</si>
  <si>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</si>
  <si>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</si>
  <si>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</si>
  <si>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</si>
  <si>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</si>
  <si>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</si>
  <si>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</si>
  <si>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</si>
  <si>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</si>
  <si>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</si>
  <si>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</si>
  <si>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</si>
  <si>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</si>
  <si>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</si>
  <si>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</si>
  <si>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</si>
  <si>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</si>
  <si>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</si>
  <si>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</si>
  <si>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</si>
  <si>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</si>
  <si>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</si>
  <si>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</si>
  <si>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</si>
  <si>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</si>
  <si>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</si>
  <si>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</si>
  <si>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</si>
  <si>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</si>
  <si>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</si>
  <si>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</si>
  <si>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</si>
  <si>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</si>
  <si>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</si>
  <si>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</si>
  <si>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</si>
  <si>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</si>
  <si>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</si>
  <si>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</si>
  <si>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</si>
  <si>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</si>
  <si>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</si>
  <si>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</si>
  <si>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</si>
  <si>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</si>
  <si>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</si>
  <si>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</si>
  <si>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</si>
  <si>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</si>
  <si>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</si>
  <si>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</si>
  <si>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</si>
  <si>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</si>
  <si>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</si>
  <si>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</si>
  <si>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</si>
  <si>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</si>
  <si>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</si>
  <si>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</si>
  <si>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</si>
  <si>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</si>
  <si>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</si>
  <si>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</si>
  <si>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</si>
  <si>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</si>
  <si>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</si>
  <si>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</si>
  <si>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</si>
  <si>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</si>
  <si>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</si>
  <si>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</si>
  <si>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</si>
  <si>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</si>
  <si>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</si>
  <si>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</si>
  <si>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</si>
  <si>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</si>
  <si>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</si>
  <si>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</si>
  <si>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</si>
  <si>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</si>
  <si>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</si>
  <si>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</si>
  <si>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</si>
  <si>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</si>
  <si>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</si>
  <si>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</si>
  <si>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</si>
  <si>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</si>
  <si>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</si>
  <si>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</si>
  <si>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</si>
  <si>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</si>
  <si>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</si>
  <si>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</si>
  <si>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</si>
  <si>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</si>
  <si>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</si>
  <si>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</si>
  <si>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</si>
  <si>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</si>
  <si>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</si>
  <si>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</si>
  <si>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</si>
  <si>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</si>
  <si>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</si>
  <si>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</si>
  <si>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</si>
  <si>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</si>
  <si>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</si>
  <si>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</si>
  <si>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</si>
  <si>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</si>
  <si>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</si>
  <si>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</si>
  <si>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</si>
  <si>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</si>
  <si>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</si>
  <si>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</si>
  <si>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</si>
  <si>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</si>
  <si>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</si>
  <si>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</si>
  <si>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</si>
  <si>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</si>
  <si>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</si>
  <si>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</si>
  <si>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</si>
  <si>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</si>
  <si>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</si>
  <si>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</si>
  <si>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</si>
  <si>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</si>
  <si>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</si>
  <si>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</si>
  <si>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</si>
  <si>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</si>
  <si>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</si>
  <si>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</si>
  <si>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</si>
  <si>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</si>
  <si>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</si>
  <si>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</si>
  <si>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</si>
  <si>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</si>
  <si>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</si>
  <si>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</si>
  <si>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</si>
  <si>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</si>
  <si>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</si>
  <si>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</si>
  <si>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</si>
  <si>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</si>
  <si>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</si>
  <si>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</si>
  <si>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</si>
  <si>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</si>
  <si>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</si>
  <si>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</si>
  <si>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</si>
  <si>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</si>
  <si>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</si>
  <si>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</si>
  <si>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</si>
  <si>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</si>
  <si>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</si>
  <si>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</si>
  <si>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</si>
  <si>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</si>
  <si>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</si>
  <si>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</si>
  <si>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</si>
  <si>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</si>
  <si>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</si>
  <si>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</si>
  <si>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</si>
  <si>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</si>
  <si>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</si>
  <si>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</si>
  <si>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</si>
  <si>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</si>
  <si>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</si>
  <si>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</si>
  <si>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</si>
  <si>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</si>
  <si>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</si>
  <si>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</si>
  <si>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</si>
  <si>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</si>
  <si>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</si>
  <si>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</si>
  <si>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</si>
  <si>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</si>
  <si>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</si>
  <si>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</si>
  <si>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</si>
  <si>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</si>
  <si>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</si>
  <si>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</si>
  <si>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</si>
  <si>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</si>
  <si>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</si>
  <si>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</si>
  <si>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</si>
  <si>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</si>
  <si>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</si>
  <si>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</si>
  <si>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</si>
  <si>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</si>
  <si>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</si>
  <si>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</si>
  <si>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</si>
  <si>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</si>
  <si>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</si>
  <si>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</si>
  <si>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</si>
  <si>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</si>
  <si>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</si>
  <si>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</si>
  <si>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</si>
  <si>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</si>
  <si>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</si>
  <si>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</si>
  <si>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</si>
  <si>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</si>
  <si>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</si>
  <si>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</si>
  <si>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</si>
  <si>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</si>
  <si>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</si>
  <si>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</si>
  <si>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</si>
  <si>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</si>
  <si>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</si>
  <si>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</si>
  <si>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</si>
  <si>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</si>
  <si>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</si>
  <si>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</si>
  <si>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</si>
  <si>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</si>
  <si>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</si>
  <si>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</si>
  <si>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</si>
  <si>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</si>
  <si>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</si>
  <si>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</si>
  <si>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</si>
  <si>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</si>
  <si>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</si>
  <si>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</si>
  <si>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</si>
  <si>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</si>
  <si>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</si>
  <si>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</si>
  <si>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</si>
  <si>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</si>
  <si>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</si>
  <si>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</si>
  <si>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</si>
  <si>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</si>
  <si>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</si>
  <si>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</si>
  <si>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</si>
  <si>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</si>
  <si>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</si>
  <si>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</si>
  <si>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</si>
  <si>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</si>
  <si>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</si>
  <si>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</si>
  <si>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</si>
  <si>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</si>
  <si>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</si>
  <si>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</si>
  <si>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</si>
  <si>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</si>
  <si>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</si>
  <si>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</si>
  <si>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</si>
  <si>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</si>
  <si>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</si>
  <si>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</si>
  <si>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</si>
  <si>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</si>
  <si>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</si>
  <si>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</si>
  <si>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</si>
  <si>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</si>
  <si>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</si>
  <si>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</si>
  <si>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</si>
  <si>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</si>
  <si>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</si>
  <si>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</si>
  <si>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</si>
  <si>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</si>
  <si>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</si>
  <si>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</si>
  <si>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</si>
  <si>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</si>
  <si>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</si>
  <si>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</si>
  <si>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</si>
  <si>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</si>
  <si>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</si>
  <si>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</si>
  <si>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</si>
  <si>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</si>
  <si>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</si>
  <si>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</si>
  <si>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</si>
  <si>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</si>
  <si>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</si>
  <si>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</si>
  <si>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</si>
  <si>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</si>
  <si>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</si>
  <si>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</si>
  <si>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</si>
  <si>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</si>
  <si>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</si>
  <si>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</si>
  <si>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</si>
  <si>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</si>
  <si>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</si>
  <si>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</si>
  <si>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</si>
  <si>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</si>
  <si>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</si>
  <si>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</si>
  <si>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</si>
  <si>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</si>
  <si>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</si>
  <si>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</si>
  <si>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</si>
  <si>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</si>
  <si>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</si>
  <si>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</si>
  <si>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</si>
  <si>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</si>
  <si>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</si>
  <si>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</si>
  <si>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</si>
  <si>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</si>
  <si>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</si>
  <si>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</si>
  <si>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</si>
  <si>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</si>
  <si>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</si>
  <si>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</si>
  <si>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</si>
  <si>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</si>
  <si>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</si>
  <si>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</si>
  <si>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</si>
  <si>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</si>
  <si>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</si>
  <si>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</si>
  <si>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</si>
  <si>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</si>
  <si>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</si>
  <si>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</si>
  <si>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</si>
  <si>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</si>
  <si>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</si>
  <si>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</si>
  <si>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</si>
  <si>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</si>
  <si>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</si>
  <si>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</si>
  <si>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</si>
  <si>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</si>
  <si>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</si>
  <si>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</si>
  <si>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</si>
  <si>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</si>
  <si>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</si>
  <si>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</si>
  <si>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</si>
  <si>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</si>
  <si>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</si>
  <si>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</si>
  <si>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</si>
  <si>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</si>
  <si>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</si>
  <si>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</si>
  <si>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</si>
  <si>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</si>
  <si>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</si>
  <si>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</si>
  <si>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</si>
  <si>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</si>
  <si>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</si>
  <si>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</si>
  <si>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</si>
  <si>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</si>
  <si>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</si>
  <si>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</si>
  <si>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</si>
  <si>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</si>
  <si>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</si>
  <si>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</si>
  <si>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</si>
  <si>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</si>
  <si>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</si>
  <si>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</si>
  <si>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</si>
  <si>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</si>
  <si>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</si>
  <si>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</si>
  <si>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</si>
  <si>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</si>
  <si>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</si>
  <si>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</si>
  <si>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</si>
  <si>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</si>
  <si>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</si>
  <si>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</si>
  <si>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</si>
  <si>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</si>
  <si>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</si>
  <si>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</si>
  <si>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</si>
  <si>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</si>
  <si>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</si>
  <si>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</si>
  <si>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</si>
  <si>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</si>
  <si>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</si>
  <si>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</si>
  <si>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</si>
  <si>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</si>
  <si>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</si>
  <si>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</si>
  <si>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</si>
  <si>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</si>
  <si>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</si>
  <si>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</si>
  <si>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</si>
  <si>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</si>
  <si>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</si>
  <si>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</si>
  <si>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</si>
  <si>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</si>
  <si>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</si>
  <si>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</si>
  <si>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</si>
  <si>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</si>
  <si>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</si>
  <si>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</si>
  <si>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</si>
  <si>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</si>
  <si>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</si>
  <si>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</si>
  <si>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</si>
  <si>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</si>
  <si>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</si>
  <si>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</si>
  <si>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</si>
  <si>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</si>
  <si>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</si>
  <si>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</si>
  <si>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</si>
  <si>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</si>
  <si>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</si>
  <si>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</si>
  <si>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</si>
  <si>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</si>
  <si>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</si>
  <si>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</si>
  <si>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</si>
  <si>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</si>
  <si>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</si>
  <si>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</si>
  <si>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</si>
  <si>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</si>
  <si>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</si>
  <si>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</si>
  <si>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</si>
  <si>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</si>
  <si>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</si>
  <si>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</si>
  <si>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</si>
  <si>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</si>
  <si>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</si>
  <si>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</si>
  <si>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</si>
  <si>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</si>
  <si>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</si>
  <si>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</si>
  <si>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</si>
  <si>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</si>
  <si>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</si>
  <si>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</si>
  <si>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</si>
  <si>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</si>
  <si>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</si>
  <si>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</si>
  <si>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</si>
  <si>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</si>
  <si>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</si>
  <si>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</si>
  <si>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</si>
  <si>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</si>
  <si>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</si>
  <si>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</si>
  <si>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</si>
  <si>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</si>
  <si>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</si>
  <si>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</si>
  <si>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</si>
  <si>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</si>
  <si>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</si>
  <si>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</si>
  <si>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</si>
  <si>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</si>
  <si>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</si>
  <si>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</si>
  <si>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</si>
  <si>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</si>
  <si>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</si>
  <si>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</si>
  <si>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</si>
  <si>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</si>
  <si>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</si>
  <si>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</si>
  <si>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</si>
  <si>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</si>
  <si>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</si>
  <si>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</si>
  <si>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</si>
  <si>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</si>
  <si>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</si>
  <si>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</si>
  <si>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</si>
  <si>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</si>
  <si>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</si>
  <si>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</si>
  <si>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</si>
  <si>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</si>
  <si>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</si>
  <si>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</si>
  <si>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</si>
  <si>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</si>
  <si>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</si>
  <si>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</si>
  <si>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</si>
  <si>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</si>
  <si>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</si>
  <si>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</si>
  <si>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</si>
  <si>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</si>
  <si>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</si>
  <si>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</si>
  <si>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</si>
  <si>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</si>
  <si>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</si>
  <si>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</si>
  <si>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</si>
  <si>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</si>
  <si>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</si>
  <si>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</si>
  <si>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</si>
  <si>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</si>
  <si>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</si>
  <si>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</si>
  <si>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</si>
  <si>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</si>
  <si>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</si>
  <si>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</si>
  <si>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</si>
  <si>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</si>
  <si>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</si>
  <si>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</si>
  <si>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</si>
  <si>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</si>
  <si>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</si>
  <si>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</si>
  <si>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</si>
  <si>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</si>
  <si>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</si>
  <si>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</si>
  <si>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</si>
  <si>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</si>
  <si>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</si>
  <si>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</si>
  <si>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</si>
  <si>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</si>
  <si>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</si>
  <si>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</si>
  <si>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</si>
  <si>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</si>
  <si>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</si>
  <si>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</si>
  <si>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</si>
  <si>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</si>
  <si>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</si>
  <si>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</si>
  <si>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</si>
  <si>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</si>
  <si>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</si>
  <si>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</si>
  <si>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</si>
  <si>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</si>
  <si>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</si>
  <si>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</si>
  <si>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</si>
  <si>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</si>
  <si>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</si>
  <si>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</si>
  <si>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</si>
  <si>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</si>
  <si>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</si>
  <si>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</si>
  <si>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</si>
  <si>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</si>
  <si>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</si>
  <si>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</si>
  <si>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</si>
  <si>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</si>
  <si>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</si>
  <si>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</si>
  <si>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</si>
  <si>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</si>
  <si>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</si>
  <si>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</si>
  <si>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</si>
  <si>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</si>
  <si>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</si>
  <si>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</si>
  <si>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</si>
  <si>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</si>
  <si>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</si>
  <si>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</si>
  <si>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</si>
  <si>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</si>
  <si>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</si>
  <si>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</si>
  <si>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</si>
  <si>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</si>
  <si>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</si>
  <si>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</si>
  <si>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</si>
  <si>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</si>
  <si>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</si>
  <si>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</si>
  <si>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</si>
  <si>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</si>
  <si>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</si>
  <si>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</si>
  <si>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</si>
  <si>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</si>
  <si>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</si>
  <si>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</si>
  <si>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</si>
  <si>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</si>
  <si>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</si>
  <si>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</si>
  <si>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</si>
  <si>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</si>
  <si>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</si>
  <si>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</si>
  <si>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</si>
  <si>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</si>
  <si>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</si>
  <si>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</si>
  <si>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</si>
  <si>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</si>
  <si>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</si>
  <si>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</si>
  <si>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</si>
  <si>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</si>
  <si>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</si>
  <si>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</si>
  <si>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</si>
  <si>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</si>
  <si>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</si>
  <si>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</si>
  <si>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</si>
  <si>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</si>
  <si>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</si>
  <si>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</si>
  <si>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</si>
  <si>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</si>
  <si>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</si>
  <si>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</si>
  <si>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</si>
  <si>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</si>
  <si>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</si>
  <si>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</si>
  <si>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</si>
  <si>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</si>
  <si>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</si>
  <si>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</si>
  <si>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</si>
  <si>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</si>
  <si>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</si>
  <si>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</si>
  <si>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</si>
  <si>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</si>
  <si>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</si>
  <si>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</si>
  <si>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</si>
  <si>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</si>
  <si>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</si>
  <si>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</si>
  <si>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</si>
  <si>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</si>
  <si>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</si>
  <si>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</si>
  <si>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</si>
  <si>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</si>
  <si>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</si>
  <si>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</si>
  <si>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</si>
  <si>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</si>
  <si>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</si>
  <si>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</si>
  <si>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</si>
  <si>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</si>
  <si>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</si>
  <si>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</si>
  <si>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</si>
  <si>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</si>
  <si>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</si>
  <si>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</si>
  <si>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</si>
  <si>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</si>
  <si>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</si>
  <si>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</si>
  <si>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</si>
  <si>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</si>
  <si>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</si>
  <si>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</si>
  <si>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</si>
  <si>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</si>
  <si>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</si>
  <si>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</si>
  <si>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</si>
  <si>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</si>
  <si>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</si>
  <si>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</si>
  <si>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</si>
  <si>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</si>
  <si>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</si>
  <si>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</si>
  <si>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</si>
  <si>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</si>
  <si>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</si>
  <si>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</si>
  <si>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</si>
  <si>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</si>
  <si>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</si>
  <si>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</si>
  <si>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</si>
  <si>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</si>
  <si>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</si>
  <si>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</si>
  <si>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</si>
  <si>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</si>
  <si>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</si>
  <si>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</si>
  <si>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</si>
  <si>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</si>
  <si>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</si>
  <si>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</si>
  <si>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</si>
  <si>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</si>
  <si>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</si>
  <si>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</si>
  <si>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</si>
  <si>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</si>
  <si>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</si>
  <si>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</si>
  <si>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</si>
  <si>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</si>
  <si>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</si>
  <si>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</si>
  <si>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</si>
  <si>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</si>
  <si>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</si>
  <si>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</si>
  <si>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</si>
  <si>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</si>
  <si>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</si>
  <si>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</si>
  <si>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</si>
  <si>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</si>
  <si>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</si>
  <si>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</si>
  <si>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</si>
  <si>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</si>
  <si>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</si>
  <si>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</si>
  <si>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</si>
  <si>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</si>
  <si>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</si>
  <si>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</si>
  <si>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</si>
  <si>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</si>
  <si>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</si>
  <si>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</si>
  <si>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</si>
  <si>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</si>
  <si>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</si>
  <si>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</si>
  <si>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</si>
  <si>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</si>
  <si>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</si>
  <si>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</si>
  <si>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</si>
  <si>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</si>
  <si>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</si>
  <si>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</si>
  <si>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</si>
  <si>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</si>
  <si>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</si>
  <si>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</si>
  <si>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</si>
  <si>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</si>
  <si>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</si>
  <si>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</si>
  <si>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</si>
  <si>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</si>
  <si>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</si>
  <si>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</si>
  <si>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</si>
  <si>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</si>
  <si>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</si>
  <si>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</si>
  <si>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</si>
  <si>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</si>
  <si>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</si>
  <si>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</si>
  <si>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</si>
  <si>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</si>
  <si>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</si>
  <si>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</si>
  <si>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</si>
  <si>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</si>
  <si>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</si>
  <si>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</si>
  <si>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</si>
  <si>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</si>
  <si>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</si>
  <si>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</si>
  <si>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</si>
  <si>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</si>
  <si>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</si>
  <si>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</si>
  <si>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</si>
  <si>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</si>
  <si>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</si>
  <si>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</si>
  <si>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</si>
  <si>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</si>
  <si>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</si>
  <si>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</si>
  <si>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</si>
  <si>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</si>
  <si>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</si>
  <si>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</si>
  <si>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</si>
  <si>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</si>
  <si>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</si>
  <si>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</si>
  <si>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</si>
  <si>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</si>
  <si>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</si>
  <si>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</si>
  <si>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</si>
  <si>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</si>
  <si>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</si>
  <si>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</si>
  <si>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</si>
  <si>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</si>
  <si>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</si>
  <si>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</si>
  <si>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</si>
  <si>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</si>
  <si>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</si>
  <si>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</si>
  <si>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</si>
  <si>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</si>
  <si>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</si>
  <si>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</si>
  <si>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</si>
  <si>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</si>
  <si>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</si>
  <si>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</si>
  <si>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</si>
  <si>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</si>
  <si>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</si>
  <si>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</si>
  <si>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</si>
  <si>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</si>
  <si>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</si>
  <si>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</si>
  <si>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</si>
  <si>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</si>
  <si>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</si>
  <si>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</si>
  <si>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</si>
  <si>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</si>
  <si>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</si>
  <si>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</si>
  <si>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</si>
  <si>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</si>
  <si>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</si>
  <si>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</si>
  <si>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</si>
  <si>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</si>
  <si>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</si>
  <si>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</si>
  <si>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</si>
  <si>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</si>
  <si>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</si>
  <si>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</si>
  <si>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</si>
  <si>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</si>
  <si>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</si>
  <si>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</si>
  <si>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</si>
  <si>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</si>
  <si>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</si>
  <si>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</si>
  <si>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</si>
  <si>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</si>
  <si>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</si>
  <si>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</si>
  <si>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</si>
  <si>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</si>
  <si>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</si>
  <si>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</si>
  <si>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</si>
  <si>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</si>
  <si>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</si>
  <si>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</si>
  <si>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</si>
  <si>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</si>
  <si>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</si>
  <si>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</si>
  <si>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</si>
  <si>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</si>
  <si>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</si>
  <si>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</si>
  <si>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</si>
  <si>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</si>
  <si>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</si>
  <si>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</si>
  <si>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</si>
  <si>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</si>
  <si>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</si>
  <si>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</si>
  <si>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</si>
  <si>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</si>
  <si>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</si>
  <si>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</si>
  <si>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</si>
  <si>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</si>
  <si>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</si>
  <si>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</si>
  <si>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</si>
  <si>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</si>
  <si>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</si>
  <si>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</si>
  <si>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</si>
  <si>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</si>
  <si>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</si>
  <si>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</si>
  <si>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</si>
  <si>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</si>
  <si>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</si>
  <si>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</si>
  <si>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</si>
  <si>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</si>
  <si>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</si>
  <si>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</si>
  <si>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</si>
  <si>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</si>
  <si>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</si>
  <si>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</si>
  <si>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</si>
  <si>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</si>
  <si>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</si>
  <si>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</si>
  <si>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</si>
  <si>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</si>
  <si>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</si>
  <si>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</si>
  <si>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</si>
  <si>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</si>
  <si>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</si>
  <si>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</si>
  <si>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</si>
  <si>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</si>
  <si>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</si>
  <si>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</si>
  <si>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</si>
  <si>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</si>
  <si>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</si>
  <si>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</si>
  <si>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</si>
  <si>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</si>
  <si>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</si>
  <si>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</si>
  <si>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</si>
  <si>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</si>
  <si>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</si>
  <si>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</si>
  <si>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</si>
  <si>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</si>
  <si>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</si>
  <si>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</si>
  <si>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</si>
  <si>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</si>
  <si>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</si>
  <si>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</si>
  <si>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</si>
  <si>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</si>
  <si>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</si>
  <si>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</si>
  <si>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</si>
  <si>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</si>
  <si>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</si>
  <si>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</si>
  <si>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</si>
  <si>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</si>
  <si>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</si>
  <si>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</si>
  <si>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</si>
  <si>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</si>
  <si>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</si>
  <si>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</si>
  <si>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</si>
  <si>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</si>
  <si>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</si>
  <si>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</si>
  <si>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</si>
  <si>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</si>
  <si>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</si>
  <si>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</si>
  <si>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</si>
  <si>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</si>
  <si>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</si>
  <si>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</si>
  <si>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</si>
  <si>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</si>
  <si>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</si>
  <si>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</si>
  <si>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</si>
  <si>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</si>
  <si>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</si>
  <si>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</si>
  <si>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</si>
  <si>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</si>
  <si>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</si>
  <si>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</si>
  <si>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</si>
  <si>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</si>
  <si>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</si>
  <si>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</si>
  <si>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</si>
  <si>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</si>
  <si>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</si>
  <si>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</si>
  <si>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</si>
  <si>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</si>
  <si>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</si>
  <si>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</si>
  <si>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</si>
  <si>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</si>
  <si>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</si>
  <si>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</si>
  <si>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</si>
  <si>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</si>
  <si>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</si>
  <si>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</si>
  <si>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</si>
  <si>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</si>
  <si>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</si>
  <si>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</si>
  <si>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</si>
  <si>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</si>
  <si>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</si>
  <si>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</si>
  <si>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</si>
  <si>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</si>
  <si>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</si>
  <si>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</si>
  <si>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</si>
  <si>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</si>
  <si>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</si>
  <si>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</si>
  <si>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</si>
  <si>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</si>
  <si>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</si>
  <si>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</si>
  <si>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</si>
  <si>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</si>
  <si>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</si>
  <si>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</si>
  <si>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</si>
  <si>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</si>
  <si>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</si>
  <si>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</si>
  <si>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</si>
  <si>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</si>
  <si>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</si>
  <si>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</si>
  <si>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</si>
  <si>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</si>
  <si>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</si>
  <si>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</si>
  <si>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</si>
  <si>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</si>
  <si>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</si>
  <si>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</si>
  <si>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</si>
  <si>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</si>
  <si>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</si>
  <si>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</si>
  <si>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</si>
  <si>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</si>
  <si>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</si>
  <si>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</si>
  <si>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</si>
  <si>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</si>
  <si>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</si>
  <si>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</si>
  <si>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</si>
  <si>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</si>
  <si>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</si>
  <si>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</si>
  <si>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</si>
  <si>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</si>
  <si>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</si>
  <si>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</si>
  <si>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</si>
  <si>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</si>
  <si>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</si>
  <si>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</si>
  <si>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</si>
  <si>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</si>
  <si>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</si>
  <si>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</si>
  <si>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</si>
  <si>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</si>
  <si>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</si>
  <si>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</si>
  <si>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</si>
  <si>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</si>
  <si>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</si>
  <si>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</si>
  <si>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</si>
  <si>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</si>
  <si>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</si>
  <si>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</si>
  <si>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</si>
  <si>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</si>
  <si>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</si>
  <si>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</si>
  <si>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</si>
  <si>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</si>
  <si>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</si>
  <si>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</si>
  <si>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</si>
  <si>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</si>
  <si>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</si>
  <si>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</si>
  <si>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</si>
  <si>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</si>
  <si>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</si>
  <si>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</si>
  <si>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</si>
  <si>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</si>
  <si>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</si>
  <si>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</si>
  <si>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</si>
  <si>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</si>
  <si>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</si>
  <si>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</si>
  <si>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</si>
  <si>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</si>
  <si>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</si>
  <si>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</si>
  <si>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</si>
  <si>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</si>
  <si>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</si>
  <si>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</si>
  <si>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</si>
  <si>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</si>
  <si>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</si>
  <si>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</si>
  <si>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</si>
  <si>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</si>
  <si>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</si>
  <si>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</si>
  <si>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</si>
  <si>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</si>
  <si>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</si>
  <si>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</si>
  <si>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</si>
  <si>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</si>
  <si>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</si>
  <si>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</si>
  <si>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</si>
  <si>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</si>
  <si>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</si>
  <si>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</si>
  <si>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</si>
  <si>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</si>
  <si>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</si>
  <si>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</si>
  <si>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</si>
  <si>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</si>
  <si>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</si>
  <si>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</si>
  <si>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</si>
  <si>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</si>
  <si>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</si>
  <si>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</si>
  <si>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</si>
  <si>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</si>
  <si>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</si>
  <si>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</si>
  <si>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</si>
  <si>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</si>
  <si>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</si>
  <si>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</si>
  <si>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</si>
  <si>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</si>
  <si>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</si>
  <si>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</si>
  <si>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</si>
  <si>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</si>
  <si>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</si>
  <si>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</si>
  <si>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</si>
  <si>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</si>
  <si>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</si>
  <si>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</si>
  <si>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</si>
  <si>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</si>
  <si>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</si>
  <si>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</si>
  <si>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</si>
  <si>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</si>
  <si>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</si>
  <si>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</si>
  <si>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</si>
  <si>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</si>
  <si>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</si>
  <si>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</si>
  <si>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</si>
  <si>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</si>
  <si>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</si>
  <si>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</si>
  <si>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</si>
  <si>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</si>
  <si>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</si>
  <si>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</si>
  <si>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</si>
  <si>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</si>
  <si>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</si>
  <si>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</si>
  <si>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</si>
  <si>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</si>
  <si>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</si>
  <si>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</si>
  <si>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</si>
  <si>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</si>
  <si>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</si>
  <si>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</si>
  <si>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</si>
  <si>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</si>
  <si>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</si>
  <si>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</si>
  <si>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</si>
  <si>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</si>
  <si>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</si>
  <si>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</si>
  <si>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</si>
  <si>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</si>
  <si>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</si>
  <si>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</si>
  <si>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</si>
  <si>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</si>
  <si>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</si>
  <si>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</si>
  <si>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</si>
  <si>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</si>
  <si>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</si>
  <si>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</si>
  <si>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</si>
  <si>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</si>
  <si>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</si>
  <si>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</si>
  <si>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</si>
  <si>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</si>
  <si>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</si>
  <si>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</si>
  <si>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</si>
  <si>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</si>
  <si>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</si>
  <si>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</si>
  <si>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</si>
  <si>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</si>
  <si>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</si>
  <si>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</si>
  <si>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</si>
  <si>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</si>
  <si>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</si>
  <si>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</si>
  <si>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</si>
  <si>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</si>
  <si>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</si>
  <si>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</si>
  <si>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</si>
  <si>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</si>
  <si>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</si>
  <si>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</si>
  <si>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</si>
  <si>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</si>
  <si>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</si>
  <si>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</si>
  <si>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</si>
  <si>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</si>
  <si>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</si>
  <si>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</si>
  <si>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</si>
  <si>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</si>
  <si>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</si>
  <si>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</si>
  <si>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</si>
  <si>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</si>
  <si>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</si>
  <si>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</si>
  <si>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</si>
  <si>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</si>
  <si>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</si>
  <si>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</si>
  <si>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</si>
  <si>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</si>
  <si>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</si>
  <si>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</si>
  <si>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</si>
  <si>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</si>
  <si>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</si>
  <si>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</si>
  <si>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</si>
  <si>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</si>
  <si>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</si>
  <si>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</si>
  <si>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</si>
  <si>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</si>
  <si>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</si>
  <si>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</si>
  <si>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</si>
  <si>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</si>
  <si>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</si>
  <si>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</si>
  <si>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</si>
  <si>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</si>
  <si>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</si>
  <si>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</si>
  <si>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</si>
  <si>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</si>
  <si>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</si>
  <si>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</si>
  <si>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</si>
  <si>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</si>
  <si>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</si>
  <si>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</si>
  <si>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</si>
  <si>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</si>
  <si>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</si>
  <si>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</si>
  <si>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</si>
  <si>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</si>
  <si>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</si>
  <si>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</si>
  <si>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</si>
  <si>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</si>
  <si>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</si>
  <si>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</si>
  <si>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</si>
  <si>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</si>
  <si>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</si>
  <si>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</si>
  <si>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</si>
  <si>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</si>
  <si>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</si>
  <si>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</si>
  <si>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</si>
  <si>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</si>
  <si>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</si>
  <si>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</si>
  <si>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</si>
  <si>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</si>
  <si>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</si>
  <si>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</si>
  <si>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</si>
  <si>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</si>
  <si>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</si>
  <si>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</si>
  <si>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</si>
  <si>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</si>
  <si>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</si>
  <si>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</si>
  <si>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</si>
  <si>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</si>
  <si>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</si>
  <si>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</si>
  <si>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</si>
  <si>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</si>
  <si>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</si>
  <si>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</si>
  <si>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</si>
  <si>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</si>
  <si>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</si>
  <si>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</si>
  <si>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</si>
  <si>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</si>
  <si>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</si>
  <si>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</si>
  <si>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</si>
  <si>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</si>
  <si>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</si>
  <si>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</si>
  <si>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</si>
  <si>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</si>
  <si>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</si>
  <si>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</si>
  <si>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</si>
  <si>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</si>
  <si>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</si>
  <si>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</si>
  <si>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</si>
  <si>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</si>
  <si>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</si>
  <si>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</si>
  <si>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</si>
  <si>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</si>
  <si>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</si>
  <si>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</si>
  <si>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</si>
  <si>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</si>
  <si>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</si>
  <si>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</si>
  <si>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</si>
  <si>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</si>
  <si>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</si>
  <si>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</si>
  <si>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</si>
  <si>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</si>
  <si>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</si>
  <si>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</si>
  <si>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</si>
  <si>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</si>
  <si>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</si>
  <si>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</si>
  <si>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</si>
  <si>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</si>
  <si>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</si>
  <si>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</si>
  <si>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</si>
  <si>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</si>
  <si>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</si>
  <si>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</si>
  <si>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</si>
  <si>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</si>
  <si>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</si>
  <si>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</si>
  <si>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</si>
  <si>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</si>
  <si>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</si>
  <si>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</si>
  <si>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</si>
  <si>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</si>
  <si>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</si>
  <si>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</si>
  <si>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</si>
  <si>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</si>
  <si>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</si>
  <si>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</si>
  <si>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</si>
  <si>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</si>
  <si>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</si>
  <si>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</si>
  <si>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</si>
  <si>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</si>
  <si>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</si>
  <si>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</si>
  <si>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</si>
  <si>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</si>
  <si>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</si>
  <si>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</si>
  <si>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</si>
  <si>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</si>
  <si>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</si>
  <si>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</si>
  <si>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</si>
  <si>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</si>
  <si>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</si>
  <si>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</si>
  <si>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</si>
  <si>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</si>
  <si>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</si>
  <si>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</si>
  <si>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</si>
  <si>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</si>
  <si>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</si>
  <si>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</si>
  <si>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</si>
  <si>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</si>
  <si>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</si>
  <si>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</si>
  <si>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</si>
  <si>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</si>
  <si>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</si>
  <si>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</si>
  <si>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</si>
  <si>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</si>
  <si>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</si>
  <si>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</si>
  <si>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</si>
  <si>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</si>
  <si>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</si>
  <si>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</si>
  <si>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</si>
  <si>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</si>
  <si>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</si>
  <si>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</si>
  <si>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</si>
  <si>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</si>
  <si>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</si>
  <si>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</si>
  <si>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</si>
  <si>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</si>
  <si>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</si>
  <si>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</si>
  <si>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</si>
  <si>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</si>
  <si>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</si>
  <si>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</si>
  <si>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</si>
  <si>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</si>
  <si>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</si>
  <si>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</si>
  <si>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</si>
  <si>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</si>
  <si>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</si>
  <si>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</si>
  <si>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</si>
  <si>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</si>
  <si>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</si>
  <si>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</si>
  <si>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</si>
  <si>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</si>
  <si>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</si>
  <si>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</si>
  <si>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</si>
  <si>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</si>
  <si>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</si>
  <si>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</si>
  <si>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</si>
  <si>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</si>
  <si>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</si>
  <si>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</si>
  <si>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</si>
  <si>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</si>
  <si>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</si>
  <si>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</si>
  <si>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</si>
  <si>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</si>
  <si>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</si>
  <si>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</si>
  <si>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</si>
  <si>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</si>
  <si>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</si>
  <si>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</si>
  <si>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</si>
  <si>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</si>
  <si>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</si>
  <si>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</si>
  <si>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</si>
  <si>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</si>
  <si>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</si>
  <si>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</si>
  <si>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</si>
  <si>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</si>
  <si>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</si>
  <si>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</si>
  <si>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</si>
  <si>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</si>
  <si>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</si>
  <si>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</si>
  <si>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</si>
  <si>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</si>
  <si>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</si>
  <si>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</si>
  <si>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</si>
  <si>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</si>
  <si>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</si>
  <si>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</si>
  <si>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</si>
  <si>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</si>
  <si>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</si>
  <si>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</si>
  <si>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</si>
  <si>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</si>
  <si>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</si>
  <si>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</si>
  <si>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</si>
  <si>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</si>
  <si>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</si>
  <si>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</si>
  <si>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</si>
  <si>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</si>
  <si>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</si>
  <si>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</si>
  <si>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</si>
  <si>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</si>
  <si>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</si>
  <si>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</si>
  <si>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</si>
  <si>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</si>
  <si>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</si>
  <si>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</si>
  <si>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</si>
  <si>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</si>
  <si>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</si>
  <si>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</si>
  <si>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</si>
  <si>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</si>
  <si>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</si>
  <si>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</si>
  <si>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</si>
  <si>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</si>
  <si>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</si>
  <si>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</si>
  <si>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</si>
  <si>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</si>
  <si>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</si>
  <si>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</si>
  <si>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</si>
  <si>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</si>
  <si>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</si>
  <si>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</si>
  <si>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</si>
  <si>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</si>
  <si>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</si>
  <si>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</si>
  <si>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</si>
  <si>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</si>
  <si>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</si>
  <si>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</si>
  <si>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</si>
  <si>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</si>
  <si>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</si>
  <si>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</si>
  <si>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</si>
  <si>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</si>
  <si>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</si>
  <si>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</si>
  <si>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</si>
  <si>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</si>
  <si>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</si>
  <si>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</si>
  <si>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</si>
  <si>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</si>
  <si>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</si>
  <si>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</si>
  <si>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</si>
  <si>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</si>
  <si>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</si>
  <si>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</si>
  <si>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</si>
  <si>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</si>
  <si>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</si>
  <si>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</si>
  <si>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</si>
  <si>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</si>
  <si>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</si>
  <si>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</si>
  <si>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</si>
  <si>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</si>
  <si>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</si>
  <si>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</si>
  <si>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</si>
  <si>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</si>
  <si>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</si>
  <si>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</si>
  <si>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</si>
  <si>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</si>
  <si>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</si>
  <si>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</si>
  <si>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</si>
  <si>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</si>
  <si>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</si>
  <si>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</si>
  <si>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</si>
  <si>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</si>
  <si>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</si>
  <si>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</si>
  <si>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</si>
  <si>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</si>
  <si>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</si>
  <si>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</si>
  <si>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</si>
  <si>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</si>
  <si>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</si>
  <si>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</si>
  <si>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</si>
  <si>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</si>
  <si>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</si>
  <si>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</si>
  <si>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</si>
  <si>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</si>
  <si>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</si>
  <si>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</si>
  <si>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</si>
  <si>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</si>
  <si>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</si>
  <si>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</si>
  <si>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</si>
  <si>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</si>
  <si>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</si>
  <si>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</si>
  <si>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</si>
  <si>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</si>
  <si>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</si>
  <si>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</si>
  <si>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</si>
  <si>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</si>
  <si>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</si>
  <si>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</si>
  <si>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</si>
  <si>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</si>
  <si>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</si>
  <si>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</si>
  <si>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</si>
  <si>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</si>
  <si>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</si>
  <si>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</si>
  <si>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</si>
  <si>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</si>
  <si>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</si>
  <si>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</si>
  <si>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</si>
  <si>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</si>
  <si>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</si>
  <si>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</si>
  <si>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</si>
  <si>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</si>
  <si>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</si>
  <si>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</si>
  <si>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</si>
  <si>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</si>
  <si>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</si>
  <si>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</si>
  <si>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</si>
  <si>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</si>
  <si>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</si>
  <si>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</si>
  <si>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</si>
  <si>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</si>
  <si>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</si>
  <si>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</si>
  <si>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</si>
  <si>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</si>
  <si>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</si>
  <si>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</si>
  <si>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</si>
  <si>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</si>
  <si>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</si>
  <si>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</si>
  <si>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</si>
  <si>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</si>
  <si>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</si>
  <si>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</si>
  <si>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</si>
  <si>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</si>
  <si>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</si>
  <si>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</si>
  <si>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</si>
  <si>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</si>
  <si>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</si>
  <si>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</si>
  <si>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</si>
  <si>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</si>
  <si>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</si>
  <si>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</si>
  <si>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</si>
  <si>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</si>
  <si>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</si>
  <si>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</si>
  <si>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</si>
  <si>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</si>
  <si>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</si>
  <si>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</si>
  <si>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</si>
  <si>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</si>
  <si>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</si>
  <si>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</si>
  <si>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</si>
  <si>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</si>
  <si>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</si>
  <si>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</si>
  <si>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</si>
  <si>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</si>
  <si>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</si>
  <si>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</si>
  <si>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</si>
  <si>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</si>
  <si>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</si>
  <si>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</si>
  <si>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</si>
  <si>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</si>
  <si>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</si>
  <si>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</si>
  <si>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</si>
  <si>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</si>
  <si>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</si>
  <si>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</si>
  <si>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</si>
  <si>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</si>
  <si>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</si>
  <si>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</si>
  <si>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</si>
  <si>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</si>
  <si>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</si>
  <si>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</si>
  <si>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</si>
  <si>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</si>
  <si>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</si>
  <si>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</si>
  <si>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</si>
  <si>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</si>
  <si>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</si>
  <si>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</si>
  <si>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</si>
  <si>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</si>
  <si>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</si>
  <si>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</si>
  <si>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</si>
  <si>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</si>
  <si>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</si>
  <si>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</si>
  <si>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</si>
  <si>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</si>
  <si>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</si>
  <si>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</si>
  <si>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</si>
  <si>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</si>
  <si>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</si>
  <si>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</si>
  <si>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</si>
  <si>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</si>
  <si>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</si>
  <si>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</si>
  <si>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</si>
  <si>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</si>
  <si>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</si>
  <si>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</si>
  <si>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</si>
  <si>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</si>
  <si>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</si>
  <si>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</si>
  <si>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</si>
  <si>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</si>
  <si>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</si>
  <si>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</si>
  <si>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</si>
  <si>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</si>
  <si>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</si>
  <si>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</si>
  <si>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</si>
  <si>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</si>
  <si>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</si>
  <si>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</si>
  <si>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</si>
  <si>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</si>
  <si>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</si>
  <si>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</si>
  <si>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</si>
  <si>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</si>
  <si>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</si>
  <si>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</si>
  <si>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</si>
  <si>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</si>
  <si>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</si>
  <si>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</si>
  <si>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</si>
  <si>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</si>
  <si>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</si>
  <si>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</si>
  <si>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</si>
  <si>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</si>
  <si>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</si>
  <si>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</si>
  <si>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</si>
  <si>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</si>
  <si>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</si>
  <si>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</si>
  <si>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</si>
  <si>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</si>
  <si>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</si>
  <si>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</si>
  <si>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</si>
  <si>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</si>
  <si>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</si>
  <si>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</si>
  <si>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</si>
  <si>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</si>
  <si>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</si>
  <si>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</si>
  <si>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</si>
  <si>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</si>
  <si>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</si>
  <si>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</si>
  <si>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</si>
  <si>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</si>
  <si>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</si>
  <si>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</si>
  <si>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</si>
  <si>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</si>
  <si>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</si>
  <si>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</si>
  <si>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</si>
  <si>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</si>
  <si>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</si>
  <si>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</si>
  <si>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</si>
  <si>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</si>
  <si>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</si>
  <si>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</si>
  <si>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</si>
  <si>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</si>
  <si>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</si>
  <si>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</si>
  <si>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</si>
  <si>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</si>
  <si>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</si>
  <si>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</si>
  <si>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</si>
  <si>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</si>
  <si>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</si>
  <si>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</si>
  <si>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</si>
  <si>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</si>
  <si>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</si>
  <si>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</si>
  <si>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</si>
  <si>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</si>
  <si>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</si>
  <si>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</si>
  <si>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</si>
  <si>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</si>
  <si>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</si>
  <si>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</si>
  <si>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</si>
  <si>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</si>
  <si>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</si>
  <si>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</si>
  <si>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</si>
  <si>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</si>
  <si>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</si>
  <si>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</si>
  <si>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</si>
  <si>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</si>
  <si>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</si>
  <si>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</si>
  <si>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</si>
  <si>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</si>
  <si>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</si>
  <si>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</si>
  <si>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</si>
  <si>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</si>
  <si>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</si>
  <si>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</si>
  <si>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</si>
  <si>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</si>
  <si>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</si>
  <si>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</si>
  <si>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</si>
  <si>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</si>
  <si>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</si>
  <si>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</si>
  <si>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</si>
  <si>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</si>
  <si>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</si>
  <si>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</si>
  <si>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</si>
  <si>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</si>
  <si>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</si>
  <si>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</si>
  <si>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</si>
  <si>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</si>
  <si>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</si>
  <si>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</si>
  <si>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</si>
  <si>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</si>
  <si>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</si>
  <si>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</si>
  <si>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</si>
  <si>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</si>
  <si>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</si>
  <si>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</si>
  <si>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</si>
  <si>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</si>
  <si>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</si>
  <si>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</si>
  <si>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</si>
  <si>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</si>
  <si>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</si>
  <si>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</si>
  <si>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</si>
  <si>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</si>
  <si>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</si>
  <si>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</si>
  <si>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</si>
  <si>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</si>
  <si>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</si>
  <si>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</si>
  <si>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</si>
  <si>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</si>
  <si>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</si>
  <si>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</si>
  <si>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</si>
  <si>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</si>
  <si>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</si>
  <si>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</si>
  <si>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</si>
  <si>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</si>
  <si>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</si>
  <si>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</si>
  <si>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</si>
  <si>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</si>
  <si>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</si>
  <si>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</si>
  <si>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</si>
  <si>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</si>
  <si>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</si>
  <si>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</si>
  <si>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</si>
  <si>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</si>
  <si>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</si>
  <si>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</si>
  <si>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</si>
  <si>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</si>
  <si>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</si>
  <si>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</si>
  <si>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</si>
  <si>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</si>
  <si>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</si>
  <si>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</si>
  <si>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</si>
  <si>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</si>
  <si>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</si>
  <si>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</si>
  <si>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</si>
  <si>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</si>
  <si>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</si>
  <si>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</si>
  <si>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</si>
  <si>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</si>
  <si>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</si>
  <si>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</si>
  <si>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</si>
  <si>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</si>
  <si>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</si>
  <si>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</si>
  <si>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</si>
  <si>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</si>
  <si>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</si>
  <si>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</si>
  <si>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</si>
  <si>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</si>
  <si>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</si>
  <si>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</si>
  <si>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</si>
  <si>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</si>
  <si>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</si>
  <si>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</si>
  <si>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</si>
  <si>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</si>
  <si>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</si>
  <si>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</si>
  <si>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</si>
  <si>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</si>
  <si>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</si>
  <si>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</si>
  <si>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</si>
  <si>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</si>
  <si>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</si>
  <si>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</si>
  <si>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</si>
  <si>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</si>
  <si>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</si>
  <si>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</si>
  <si>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</si>
  <si>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</si>
  <si>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</si>
  <si>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</si>
  <si>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</si>
  <si>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</si>
  <si>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</si>
  <si>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</si>
  <si>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</si>
  <si>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</si>
  <si>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</si>
  <si>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</si>
  <si>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</si>
  <si>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</si>
  <si>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</si>
  <si>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</si>
  <si>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</si>
  <si>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</si>
  <si>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</si>
  <si>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</si>
  <si>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</si>
  <si>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</si>
  <si>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</si>
  <si>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</si>
  <si>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</si>
  <si>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</si>
  <si>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</si>
  <si>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</si>
  <si>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</si>
  <si>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</si>
  <si>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</si>
  <si>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</si>
  <si>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</si>
  <si>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</si>
  <si>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</si>
  <si>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</si>
  <si>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</si>
  <si>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</si>
  <si>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</si>
  <si>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</si>
  <si>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</si>
  <si>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</si>
  <si>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</si>
  <si>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</si>
  <si>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</si>
  <si>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</si>
  <si>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</si>
  <si>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</si>
  <si>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</si>
  <si>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</si>
  <si>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</si>
  <si>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</si>
  <si>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</si>
  <si>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</si>
  <si>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</si>
  <si>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</si>
  <si>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</si>
  <si>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</si>
  <si>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</si>
  <si>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</si>
  <si>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</si>
  <si>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</si>
  <si>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</si>
  <si>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</si>
  <si>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</si>
  <si>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</si>
  <si>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</si>
  <si>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</si>
  <si>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</si>
  <si>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</si>
  <si>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</si>
  <si>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</si>
  <si>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</si>
  <si>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</si>
  <si>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</si>
  <si>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</si>
  <si>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</si>
  <si>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</si>
  <si>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</si>
  <si>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</si>
  <si>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</si>
  <si>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</si>
  <si>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</si>
  <si>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</si>
  <si>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</si>
  <si>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</si>
  <si>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</si>
  <si>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</si>
  <si>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</si>
  <si>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</si>
  <si>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</si>
  <si>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</si>
  <si>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</si>
  <si>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</si>
  <si>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</si>
  <si>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</si>
  <si>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</si>
  <si>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</si>
  <si>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</si>
  <si>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</si>
  <si>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</si>
  <si>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</si>
  <si>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</si>
  <si>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</si>
  <si>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</si>
  <si>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</si>
  <si>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</si>
  <si>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</si>
  <si>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</si>
  <si>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</si>
  <si>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</si>
  <si>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</si>
  <si>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</si>
  <si>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</si>
  <si>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</si>
  <si>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</si>
  <si>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</si>
  <si>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</si>
  <si>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</si>
  <si>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</si>
  <si>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</si>
  <si>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</si>
  <si>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</si>
  <si>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</si>
  <si>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</si>
  <si>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</si>
  <si>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</si>
  <si>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</si>
  <si>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</si>
  <si>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</si>
  <si>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</si>
  <si>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</si>
  <si>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</si>
  <si>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</si>
  <si>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</si>
  <si>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</si>
  <si>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</si>
  <si>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</si>
  <si>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</si>
  <si>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</si>
  <si>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</si>
  <si>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</si>
  <si>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</si>
  <si>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</si>
  <si>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</si>
  <si>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</si>
  <si>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</si>
  <si>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</si>
  <si>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</si>
  <si>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</si>
  <si>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</si>
  <si>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</si>
  <si>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</si>
  <si>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</si>
  <si>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</si>
  <si>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</si>
  <si>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</si>
  <si>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</si>
  <si>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</si>
  <si>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</si>
  <si>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</si>
  <si>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</si>
  <si>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</si>
  <si>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</si>
  <si>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</si>
  <si>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</si>
  <si>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</si>
  <si>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</si>
  <si>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</si>
  <si>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</si>
  <si>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</si>
  <si>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</si>
  <si>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</si>
  <si>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</si>
  <si>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</si>
  <si>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</si>
  <si>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</si>
  <si>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</si>
  <si>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</si>
  <si>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</si>
  <si>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</si>
  <si>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</si>
  <si>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</si>
  <si>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</si>
  <si>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</si>
  <si>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</si>
  <si>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</si>
  <si>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</si>
  <si>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</si>
  <si>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</si>
  <si>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</si>
  <si>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</si>
  <si>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</si>
  <si>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</si>
  <si>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</si>
  <si>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</si>
  <si>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</si>
  <si>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</si>
  <si>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</si>
  <si>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</si>
  <si>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</si>
  <si>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</si>
  <si>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</si>
  <si>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</si>
  <si>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</si>
  <si>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</si>
  <si>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</si>
  <si>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</si>
  <si>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</si>
  <si>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</si>
  <si>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</si>
  <si>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</si>
  <si>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</si>
  <si>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</si>
  <si>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</si>
  <si>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</si>
  <si>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</si>
  <si>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</si>
  <si>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</si>
  <si>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</si>
  <si>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</si>
  <si>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</si>
  <si>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</si>
  <si>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</si>
  <si>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</si>
  <si>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</si>
  <si>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</si>
  <si>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</si>
  <si>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</si>
  <si>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</si>
  <si>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</si>
  <si>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</si>
  <si>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</si>
  <si>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</si>
  <si>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</si>
  <si>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</si>
  <si>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</si>
  <si>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</si>
  <si>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</si>
  <si>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</si>
  <si>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</si>
  <si>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</si>
  <si>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</si>
  <si>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</si>
  <si>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</si>
  <si>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</si>
  <si>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</si>
  <si>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</si>
  <si>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</si>
  <si>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</si>
  <si>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</si>
  <si>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</si>
  <si>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</si>
  <si>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</si>
  <si>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</si>
  <si>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</si>
  <si>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</si>
  <si>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</si>
  <si>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</si>
  <si>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</si>
  <si>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</si>
  <si>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</si>
  <si>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</si>
  <si>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</si>
  <si>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</si>
  <si>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</si>
  <si>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</si>
  <si>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</si>
  <si>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</si>
  <si>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</si>
  <si>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</si>
  <si>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</si>
  <si>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</si>
  <si>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</si>
  <si>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</si>
  <si>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</si>
  <si>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</si>
  <si>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</si>
  <si>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</si>
  <si>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</si>
  <si>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</si>
  <si>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</si>
  <si>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</si>
  <si>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</si>
  <si>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</si>
  <si>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</si>
  <si>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</si>
  <si>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</si>
  <si>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</si>
  <si>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</si>
  <si>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</si>
  <si>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</si>
  <si>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</si>
  <si>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</si>
  <si>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</si>
  <si>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</si>
  <si>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</si>
  <si>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</si>
  <si>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</si>
  <si>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</si>
  <si>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</si>
  <si>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</si>
  <si>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</si>
  <si>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</si>
  <si>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</si>
  <si>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</si>
  <si>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</si>
  <si>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</si>
  <si>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</si>
  <si>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</si>
  <si>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</si>
  <si>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</si>
  <si>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</si>
  <si>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</si>
  <si>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</si>
  <si>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</si>
  <si>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</si>
  <si>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</si>
  <si>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</si>
  <si>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</si>
  <si>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</si>
  <si>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</si>
  <si>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</si>
  <si>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</si>
  <si>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</si>
  <si>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</si>
  <si>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</si>
  <si>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</si>
  <si>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</si>
  <si>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</si>
  <si>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</si>
  <si>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</si>
  <si>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</si>
  <si>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</si>
  <si>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</si>
  <si>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</si>
  <si>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</si>
  <si>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</si>
  <si>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</si>
  <si>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</si>
  <si>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</si>
  <si>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</si>
  <si>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</si>
  <si>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</si>
  <si>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</si>
  <si>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</si>
  <si>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</si>
  <si>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</si>
  <si>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</si>
  <si>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</si>
  <si>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</si>
  <si>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</si>
  <si>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</si>
  <si>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</si>
  <si>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</si>
  <si>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</si>
  <si>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</si>
  <si>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</si>
  <si>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</si>
  <si>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</si>
  <si>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</si>
  <si>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</si>
  <si>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</si>
  <si>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</si>
  <si>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</si>
  <si>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</si>
  <si>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</si>
  <si>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</si>
  <si>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</si>
  <si>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</si>
  <si>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</si>
  <si>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</si>
  <si>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</si>
  <si>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</si>
  <si>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</si>
  <si>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</si>
  <si>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</si>
  <si>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</si>
  <si>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</si>
  <si>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</si>
  <si>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</si>
  <si>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</si>
  <si>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</si>
  <si>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</si>
  <si>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</si>
  <si>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</si>
  <si>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</si>
  <si>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</si>
  <si>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</si>
  <si>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</si>
  <si>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</si>
  <si>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</si>
  <si>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</si>
  <si>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</si>
  <si>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</si>
  <si>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</si>
  <si>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</si>
  <si>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</si>
  <si>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</si>
  <si>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</si>
  <si>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</si>
  <si>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</si>
  <si>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</si>
  <si>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</si>
  <si>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</si>
  <si>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</si>
  <si>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</si>
  <si>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</si>
  <si>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</si>
  <si>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</si>
  <si>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</si>
  <si>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</si>
  <si>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</si>
  <si>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</si>
  <si>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</si>
  <si>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</si>
  <si>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</si>
  <si>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</si>
  <si>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</si>
  <si>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</si>
  <si>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</si>
  <si>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</si>
  <si>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</si>
  <si>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</si>
  <si>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</si>
  <si>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</si>
  <si>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</si>
  <si>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</si>
  <si>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</si>
  <si>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</si>
  <si>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</si>
  <si>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</si>
  <si>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</si>
  <si>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</si>
  <si>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</si>
  <si>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</si>
  <si>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</si>
  <si>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</si>
  <si>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</si>
  <si>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</si>
  <si>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</si>
  <si>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</si>
  <si>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</si>
  <si>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</si>
  <si>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</si>
  <si>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</si>
  <si>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</si>
  <si>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</si>
  <si>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</si>
  <si>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</si>
  <si>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</si>
  <si>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</si>
  <si>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</si>
  <si>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</si>
  <si>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</si>
  <si>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</si>
  <si>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</si>
  <si>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</si>
  <si>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</si>
  <si>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</si>
  <si>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</si>
  <si>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</si>
  <si>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</si>
  <si>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</si>
  <si>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</si>
  <si>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</si>
  <si>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</si>
  <si>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</si>
  <si>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</si>
  <si>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</si>
  <si>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</si>
  <si>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</si>
  <si>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</si>
  <si>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</si>
  <si>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</si>
  <si>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</si>
  <si>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</si>
  <si>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</si>
  <si>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</si>
  <si>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</si>
  <si>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</si>
  <si>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</si>
  <si>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</si>
  <si>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</si>
  <si>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</si>
  <si>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</si>
  <si>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</si>
  <si>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</si>
  <si>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</si>
  <si>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</si>
  <si>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</si>
  <si>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</si>
  <si>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</si>
  <si>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</si>
  <si>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</si>
  <si>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</si>
  <si>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</si>
  <si>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</si>
  <si>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</si>
  <si>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</si>
  <si>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</si>
  <si>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</si>
  <si>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</si>
  <si>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</si>
  <si>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</si>
  <si>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</si>
  <si>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</si>
  <si>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</si>
  <si>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</si>
  <si>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</si>
  <si>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</si>
  <si>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</si>
  <si>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</si>
  <si>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</si>
  <si>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</si>
  <si>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</si>
  <si>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</si>
  <si>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</si>
  <si>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</si>
  <si>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</si>
  <si>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</si>
  <si>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</si>
  <si>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</si>
  <si>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</si>
  <si>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</si>
  <si>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</si>
  <si>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</si>
  <si>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</si>
  <si>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</si>
  <si>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</si>
  <si>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</si>
  <si>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</si>
  <si>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</si>
  <si>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</si>
  <si>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</si>
  <si>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</si>
  <si>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</si>
  <si>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</si>
  <si>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</si>
  <si>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</si>
  <si>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</si>
  <si>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</si>
  <si>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</si>
  <si>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</si>
  <si>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</si>
  <si>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</si>
  <si>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</si>
  <si>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</si>
  <si>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</si>
  <si>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</si>
  <si>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</si>
  <si>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</si>
  <si>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</si>
  <si>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</si>
  <si>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</si>
  <si>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</si>
  <si>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</si>
  <si>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</si>
  <si>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</si>
  <si>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</si>
  <si>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</si>
  <si>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</si>
  <si>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</si>
  <si>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</si>
  <si>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</si>
  <si>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</si>
  <si>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</si>
  <si>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</si>
  <si>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</si>
  <si>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</si>
  <si>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</si>
  <si>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</si>
  <si>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</si>
  <si>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</si>
  <si>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</si>
  <si>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</si>
  <si>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</si>
  <si>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</si>
  <si>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</si>
  <si>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</si>
  <si>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</si>
  <si>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</si>
  <si>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</si>
  <si>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</si>
  <si>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</si>
  <si>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</si>
  <si>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</si>
  <si>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</si>
  <si>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</si>
  <si>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</si>
  <si>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</si>
  <si>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</si>
  <si>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</si>
  <si>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</si>
  <si>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</si>
  <si>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</si>
  <si>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</si>
  <si>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</si>
  <si>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</si>
  <si>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</si>
  <si>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</si>
  <si>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</si>
  <si>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</si>
  <si>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</si>
  <si>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</si>
  <si>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</si>
  <si>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</si>
  <si>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</si>
  <si>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</si>
  <si>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</si>
  <si>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</si>
  <si>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</si>
  <si>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</si>
  <si>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</si>
  <si>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</si>
  <si>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</si>
  <si>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</si>
  <si>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</si>
  <si>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</si>
  <si>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</si>
  <si>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</si>
  <si>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</si>
  <si>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</si>
  <si>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</si>
  <si>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</si>
  <si>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</si>
  <si>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</si>
  <si>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</si>
  <si>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</si>
  <si>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</si>
  <si>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</si>
  <si>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</si>
  <si>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</si>
  <si>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</si>
  <si>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</si>
  <si>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</si>
  <si>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</si>
  <si>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</si>
  <si>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</si>
  <si>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</si>
  <si>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</si>
  <si>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</si>
  <si>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</si>
  <si>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</si>
  <si>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</si>
  <si>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</si>
  <si>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</si>
  <si>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</si>
  <si>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</si>
  <si>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</si>
  <si>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</si>
  <si>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</si>
  <si>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</si>
  <si>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</si>
  <si>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</si>
  <si>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</si>
  <si>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</si>
  <si>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</si>
  <si>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</si>
  <si>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</si>
  <si>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</si>
  <si>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</si>
  <si>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</si>
  <si>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</si>
  <si>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</si>
  <si>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</si>
  <si>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</si>
  <si>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</si>
  <si>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</si>
  <si>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</si>
  <si>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</si>
  <si>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</si>
  <si>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</si>
  <si>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</si>
  <si>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</si>
  <si>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</si>
  <si>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</si>
  <si>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</si>
  <si>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</si>
  <si>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</si>
  <si>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</si>
  <si>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</si>
  <si>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</si>
  <si>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</si>
  <si>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</si>
  <si>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</si>
  <si>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</si>
  <si>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</si>
  <si>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</si>
  <si>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</si>
  <si>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</si>
  <si>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</si>
  <si>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</si>
  <si>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</si>
  <si>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</si>
  <si>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</si>
  <si>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</si>
  <si>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</si>
  <si>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</si>
  <si>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</si>
  <si>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</si>
  <si>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</si>
  <si>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</si>
  <si>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</si>
  <si>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</si>
  <si>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</si>
  <si>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</si>
  <si>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</si>
  <si>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</si>
  <si>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</si>
  <si>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</si>
  <si>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</si>
  <si>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</si>
  <si>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</si>
  <si>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</si>
  <si>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</si>
  <si>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</si>
  <si>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</si>
  <si>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</si>
  <si>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</si>
  <si>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</si>
  <si>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</si>
  <si>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</si>
  <si>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</si>
  <si>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</si>
  <si>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</si>
  <si>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</si>
  <si>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</si>
  <si>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</si>
  <si>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</si>
  <si>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</si>
  <si>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</si>
  <si>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</si>
  <si>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</si>
  <si>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</si>
  <si>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</si>
  <si>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</si>
  <si>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</si>
  <si>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</si>
  <si>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</si>
  <si>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</si>
  <si>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</si>
  <si>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</si>
  <si>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</si>
  <si>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</si>
  <si>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</si>
  <si>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</si>
  <si>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</si>
  <si>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</si>
  <si>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</si>
  <si>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</si>
  <si>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</si>
  <si>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</si>
  <si>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</si>
  <si>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</si>
  <si>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</si>
  <si>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</si>
  <si>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</si>
  <si>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</si>
  <si>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</si>
  <si>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</si>
  <si>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</si>
  <si>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</si>
  <si>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</si>
  <si>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</si>
  <si>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</si>
  <si>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</si>
  <si>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</si>
  <si>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</si>
  <si>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</si>
  <si>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</si>
  <si>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</si>
  <si>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</si>
  <si>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</si>
  <si>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</si>
  <si>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</si>
  <si>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</si>
  <si>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</si>
  <si>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</si>
  <si>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</si>
  <si>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</si>
  <si>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</si>
  <si>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</si>
  <si>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</si>
  <si>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</si>
  <si>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</si>
  <si>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</si>
  <si>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</si>
  <si>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</si>
  <si>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</si>
  <si>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</si>
  <si>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</si>
  <si>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</si>
  <si>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</si>
  <si>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</si>
  <si>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</si>
  <si>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</si>
  <si>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</si>
  <si>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</si>
  <si>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</si>
  <si>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</si>
  <si>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</si>
  <si>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</si>
  <si>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</si>
  <si>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</si>
  <si>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</si>
  <si>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</si>
  <si>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</si>
  <si>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</si>
  <si>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</si>
  <si>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</si>
  <si>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</si>
  <si>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</si>
  <si>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</si>
  <si>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</si>
  <si>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</si>
  <si>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</si>
  <si>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</si>
  <si>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</si>
  <si>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</si>
  <si>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</si>
  <si>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</si>
  <si>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</si>
  <si>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</si>
  <si>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</si>
  <si>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</si>
  <si>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</si>
  <si>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</si>
  <si>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</si>
  <si>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</si>
  <si>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</si>
  <si>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</si>
  <si>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</si>
  <si>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</si>
  <si>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</si>
  <si>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</si>
  <si>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</si>
  <si>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</si>
  <si>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</si>
  <si>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</si>
  <si>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</si>
  <si>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</si>
  <si>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</si>
  <si>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</si>
  <si>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</si>
  <si>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</si>
  <si>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</si>
  <si>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</si>
  <si>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</si>
  <si>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</si>
  <si>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</si>
  <si>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</si>
  <si>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</si>
  <si>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</si>
  <si>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</si>
  <si>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</si>
  <si>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</si>
  <si>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</si>
  <si>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</si>
  <si>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</si>
  <si>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</si>
  <si>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</si>
  <si>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</si>
  <si>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</si>
  <si>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</si>
  <si>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</si>
  <si>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</si>
  <si>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</si>
  <si>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</si>
  <si>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</si>
  <si>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</si>
  <si>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</si>
  <si>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</si>
  <si>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</si>
  <si>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</si>
  <si>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</si>
  <si>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</si>
  <si>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</si>
  <si>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</si>
  <si>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</si>
  <si>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</si>
  <si>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</si>
  <si>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</si>
  <si>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</si>
  <si>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</si>
  <si>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</si>
  <si>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</si>
  <si>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</si>
  <si>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</si>
  <si>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</si>
  <si>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</si>
  <si>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</si>
  <si>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</si>
  <si>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</si>
  <si>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</si>
  <si>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</si>
  <si>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</si>
  <si>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</si>
  <si>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</si>
  <si>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</si>
  <si>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</si>
  <si>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</si>
  <si>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</si>
  <si>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</si>
  <si>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</si>
  <si>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</si>
  <si>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</si>
  <si>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</si>
  <si>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</si>
  <si>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</si>
  <si>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</si>
  <si>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</si>
  <si>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</si>
  <si>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</si>
  <si>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</si>
  <si>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</si>
  <si>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</si>
  <si>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</si>
  <si>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</si>
  <si>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</si>
  <si>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</si>
  <si>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</si>
  <si>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</si>
  <si>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</si>
  <si>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</si>
  <si>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</si>
  <si>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</si>
  <si>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</si>
  <si>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</si>
  <si>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</si>
  <si>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</si>
  <si>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</si>
  <si>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</si>
  <si>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</si>
  <si>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</si>
  <si>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</si>
  <si>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</si>
  <si>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</si>
  <si>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</si>
  <si>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</si>
  <si>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</si>
  <si>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</si>
  <si>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</si>
  <si>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</si>
  <si>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</si>
  <si>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</si>
  <si>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</si>
  <si>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</si>
  <si>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</si>
  <si>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</si>
  <si>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</si>
  <si>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</si>
  <si>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</si>
  <si>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</si>
  <si>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</si>
  <si>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</si>
  <si>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</si>
  <si>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</si>
  <si>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</si>
  <si>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</si>
  <si>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</si>
  <si>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</si>
  <si>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</si>
  <si>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</si>
  <si>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</si>
  <si>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</si>
  <si>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</si>
  <si>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</si>
  <si>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</si>
  <si>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</si>
  <si>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</si>
  <si>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</si>
  <si>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</si>
  <si>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</si>
  <si>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</si>
  <si>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</si>
  <si>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</si>
  <si>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</si>
  <si>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</si>
  <si>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</si>
  <si>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</si>
  <si>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</si>
  <si>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</si>
  <si>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</si>
  <si>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</si>
  <si>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</si>
  <si>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</si>
  <si>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</si>
  <si>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</si>
  <si>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</si>
  <si>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</si>
  <si>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</si>
  <si>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</si>
  <si>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</si>
  <si>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</si>
  <si>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</si>
  <si>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</si>
  <si>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</si>
  <si>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</si>
  <si>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</si>
  <si>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</si>
  <si>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</si>
  <si>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</si>
  <si>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</si>
  <si>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</si>
  <si>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</si>
  <si>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</si>
  <si>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</si>
  <si>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</si>
  <si>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</si>
  <si>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</si>
  <si>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</si>
  <si>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</si>
  <si>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</si>
  <si>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</si>
  <si>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</si>
  <si>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</si>
  <si>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</si>
  <si>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</si>
  <si>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</si>
  <si>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</si>
  <si>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</si>
  <si>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</si>
  <si>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</si>
  <si>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</si>
  <si>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</si>
  <si>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</si>
  <si>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</si>
  <si>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</si>
  <si>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</si>
  <si>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</si>
  <si>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</si>
  <si>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</si>
  <si>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</si>
  <si>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</si>
  <si>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</si>
  <si>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</si>
  <si>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</si>
  <si>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</si>
  <si>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</si>
  <si>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</si>
  <si>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</si>
  <si>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</si>
  <si>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</si>
  <si>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</si>
  <si>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</si>
  <si>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</si>
  <si>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</si>
  <si>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</si>
  <si>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</si>
  <si>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</si>
  <si>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</si>
  <si>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</si>
  <si>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</si>
  <si>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</si>
  <si>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</si>
  <si>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</si>
  <si>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</si>
  <si>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</si>
  <si>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</si>
  <si>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</si>
  <si>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</si>
  <si>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</si>
  <si>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</si>
  <si>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</si>
  <si>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</si>
  <si>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</si>
  <si>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</si>
  <si>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</si>
  <si>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</si>
  <si>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</si>
  <si>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</si>
  <si>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</si>
  <si>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</si>
  <si>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</si>
  <si>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</si>
  <si>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</si>
  <si>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</si>
  <si>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</si>
  <si>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</si>
  <si>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</si>
  <si>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</si>
  <si>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</si>
  <si>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</si>
  <si>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</si>
  <si>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</si>
  <si>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</si>
  <si>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</si>
  <si>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</si>
  <si>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</si>
  <si>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</si>
  <si>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</si>
  <si>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</si>
  <si>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</si>
  <si>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</si>
  <si>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</si>
  <si>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</si>
  <si>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</si>
  <si>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</si>
  <si>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</si>
  <si>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</si>
  <si>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</si>
  <si>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</si>
  <si>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</si>
  <si>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</si>
  <si>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</si>
  <si>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</si>
  <si>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</si>
  <si>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</si>
  <si>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</si>
  <si>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</si>
  <si>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</si>
  <si>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</si>
  <si>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</si>
  <si>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</si>
  <si>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</si>
  <si>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</si>
  <si>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</si>
  <si>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</si>
  <si>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</si>
  <si>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</si>
  <si>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</si>
  <si>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</si>
  <si>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</si>
  <si>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</si>
  <si>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</si>
  <si>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</si>
  <si>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</si>
  <si>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</si>
  <si>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</si>
  <si>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</si>
  <si>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</si>
  <si>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</si>
  <si>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</si>
  <si>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</si>
  <si>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</si>
  <si>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</si>
  <si>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</si>
  <si>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</si>
  <si>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</si>
  <si>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</si>
  <si>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</si>
  <si>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</si>
  <si>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</si>
  <si>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</si>
  <si>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</si>
  <si>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</si>
  <si>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</si>
  <si>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</si>
  <si>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</si>
  <si>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</si>
  <si>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</si>
  <si>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</si>
  <si>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</si>
  <si>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</si>
  <si>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</si>
  <si>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</si>
  <si>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</si>
  <si>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</si>
  <si>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</si>
  <si>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</si>
  <si>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</si>
  <si>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</si>
  <si>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</si>
  <si>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</si>
  <si>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</si>
  <si>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</si>
  <si>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</si>
  <si>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</si>
  <si>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</si>
  <si>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</si>
  <si>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</si>
  <si>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</si>
  <si>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</si>
  <si>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</si>
  <si>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</si>
  <si>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</si>
  <si>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</si>
  <si>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</si>
  <si>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</si>
  <si>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</si>
  <si>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</si>
  <si>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</si>
  <si>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</si>
  <si>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</si>
  <si>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</si>
  <si>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</si>
  <si>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</si>
  <si>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</si>
  <si>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</si>
  <si>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</si>
  <si>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</si>
  <si>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</si>
  <si>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</si>
  <si>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</si>
  <si>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</si>
  <si>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</si>
  <si>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</si>
  <si>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</si>
  <si>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</si>
  <si>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</si>
  <si>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</si>
  <si>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</si>
  <si>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</si>
  <si>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</si>
  <si>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</si>
  <si>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</si>
  <si>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</si>
  <si>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</si>
  <si>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</si>
  <si>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</si>
  <si>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</si>
  <si>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</si>
  <si>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</si>
  <si>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</si>
  <si>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</si>
  <si>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</si>
  <si>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</si>
  <si>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</si>
  <si>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</si>
  <si>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</si>
  <si>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</si>
  <si>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</si>
  <si>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</si>
  <si>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</si>
  <si>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</si>
  <si>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</si>
  <si>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</si>
  <si>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</si>
  <si>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</si>
  <si>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</si>
  <si>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</si>
  <si>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</si>
  <si>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</si>
  <si>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</si>
  <si>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</si>
  <si>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</si>
  <si>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</si>
  <si>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</si>
  <si>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</si>
  <si>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</si>
  <si>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</si>
  <si>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</si>
  <si>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</si>
  <si>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</si>
  <si>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</si>
  <si>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</si>
  <si>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</si>
  <si>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</si>
  <si>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</si>
  <si>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</si>
  <si>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</si>
  <si>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</si>
  <si>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</si>
  <si>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</si>
  <si>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</si>
  <si>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</si>
  <si>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</si>
  <si>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</si>
  <si>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</si>
  <si>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</si>
  <si>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</si>
  <si>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</si>
  <si>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</si>
  <si>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</si>
  <si>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</si>
  <si>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</si>
  <si>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</si>
  <si>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</si>
  <si>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</si>
  <si>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</si>
  <si>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</si>
  <si>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</si>
  <si>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</si>
  <si>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</si>
  <si>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</si>
  <si>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</si>
  <si>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</si>
  <si>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</si>
  <si>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</si>
  <si>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</si>
  <si>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</si>
  <si>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</si>
  <si>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</si>
  <si>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</si>
  <si>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</si>
  <si>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</si>
  <si>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</si>
  <si>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</si>
  <si>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</si>
  <si>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</si>
  <si>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</si>
  <si>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</si>
  <si>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</si>
  <si>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</si>
  <si>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</si>
  <si>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</si>
  <si>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</si>
  <si>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</si>
  <si>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</si>
  <si>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</si>
  <si>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</si>
  <si>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</si>
  <si>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</si>
  <si>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</si>
  <si>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</si>
  <si>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</si>
  <si>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</si>
  <si>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</si>
  <si>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</si>
  <si>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</si>
  <si>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</si>
  <si>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</si>
  <si>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</si>
  <si>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</si>
  <si>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</si>
  <si>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</si>
  <si>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</si>
  <si>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</si>
  <si>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</si>
  <si>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</si>
  <si>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</si>
  <si>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</si>
  <si>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</si>
  <si>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</si>
  <si>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</si>
  <si>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</si>
  <si>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</si>
  <si>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</si>
  <si>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</si>
  <si>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</si>
  <si>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</si>
  <si>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</si>
  <si>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</si>
  <si>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</si>
  <si>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</si>
  <si>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</si>
  <si>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</si>
  <si>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</si>
  <si>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</si>
  <si>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</si>
  <si>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</si>
  <si>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</si>
  <si>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</si>
  <si>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</si>
  <si>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</si>
  <si>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</si>
  <si>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</si>
  <si>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</si>
  <si>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</si>
  <si>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</si>
  <si>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</si>
  <si>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</si>
  <si>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</si>
  <si>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</si>
  <si>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</si>
  <si>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</si>
  <si>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</si>
  <si>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</si>
  <si>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</si>
  <si>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</si>
  <si>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</si>
  <si>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</si>
  <si>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</si>
  <si>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</si>
  <si>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</si>
  <si>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</si>
  <si>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</si>
  <si>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</si>
  <si>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</si>
  <si>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</si>
  <si>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</si>
  <si>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</si>
  <si>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</si>
  <si>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</si>
  <si>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</si>
  <si>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</si>
  <si>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</si>
  <si>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</si>
  <si>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</si>
  <si>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</si>
  <si>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</si>
  <si>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</si>
  <si>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</si>
  <si>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</si>
  <si>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</si>
  <si>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</si>
  <si>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</si>
  <si>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</si>
  <si>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</si>
  <si>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</si>
  <si>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</si>
  <si>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</si>
  <si>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</si>
  <si>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</si>
  <si>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</si>
  <si>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</si>
  <si>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</si>
  <si>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</si>
  <si>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</si>
  <si>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</si>
  <si>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</si>
  <si>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</si>
  <si>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</si>
  <si>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</si>
  <si>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</si>
  <si>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</si>
  <si>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</si>
  <si>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</si>
  <si>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</si>
  <si>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</si>
  <si>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</si>
  <si>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</si>
  <si>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</si>
  <si>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</si>
  <si>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</si>
  <si>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</si>
  <si>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</si>
  <si>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</si>
  <si>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</si>
  <si>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</si>
  <si>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</si>
  <si>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</si>
  <si>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</si>
  <si>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</si>
  <si>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</si>
  <si>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</si>
  <si>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</si>
  <si>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</si>
  <si>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</si>
  <si>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</si>
  <si>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</si>
  <si>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</si>
  <si>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</si>
  <si>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</si>
  <si>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</si>
  <si>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</si>
  <si>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</si>
  <si>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</si>
  <si>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</si>
  <si>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</si>
  <si>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</si>
  <si>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</si>
  <si>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</si>
  <si>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</si>
  <si>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</si>
  <si>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</si>
  <si>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</si>
  <si>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</si>
  <si>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</si>
  <si>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</si>
  <si>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</si>
  <si>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</si>
  <si>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</si>
  <si>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</si>
  <si>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</si>
  <si>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</si>
  <si>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</si>
  <si>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</si>
  <si>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</si>
  <si>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</si>
  <si>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</si>
  <si>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</si>
  <si>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</si>
  <si>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</si>
  <si>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</si>
  <si>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</si>
  <si>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</si>
  <si>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</si>
  <si>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</si>
  <si>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</si>
  <si>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</si>
  <si>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</si>
  <si>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</si>
  <si>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</si>
  <si>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</si>
  <si>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</si>
  <si>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</si>
  <si>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</si>
  <si>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</si>
  <si>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</si>
  <si>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</si>
  <si>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</si>
  <si>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</si>
  <si>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</si>
  <si>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</si>
  <si>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</si>
  <si>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</si>
  <si>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</si>
  <si>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</si>
  <si>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</si>
  <si>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</si>
  <si>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</si>
  <si>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</si>
  <si>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</si>
  <si>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</si>
  <si>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</si>
  <si>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</si>
  <si>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</si>
  <si>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</si>
  <si>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</si>
  <si>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</si>
  <si>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</si>
  <si>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</si>
  <si>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</si>
  <si>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</si>
  <si>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</si>
  <si>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</si>
  <si>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</si>
  <si>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</si>
  <si>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</si>
  <si>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</si>
  <si>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</si>
  <si>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</si>
  <si>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</si>
  <si>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</si>
  <si>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</si>
  <si>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</si>
  <si>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</si>
  <si>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</si>
  <si>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</si>
  <si>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</si>
  <si>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</si>
  <si>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</si>
  <si>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</si>
  <si>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</si>
  <si>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</si>
  <si>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</si>
  <si>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</si>
  <si>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</si>
  <si>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</si>
  <si>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</si>
  <si>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</si>
  <si>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</si>
  <si>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</si>
  <si>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</si>
  <si>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</si>
  <si>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</si>
  <si>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</si>
  <si>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</si>
  <si>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</si>
  <si>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</si>
  <si>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</si>
  <si>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</si>
  <si>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</si>
  <si>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</si>
  <si>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</si>
  <si>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</si>
  <si>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</si>
  <si>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</si>
  <si>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</si>
  <si>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</si>
  <si>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</si>
  <si>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</si>
  <si>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</si>
  <si>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</si>
  <si>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</si>
  <si>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</si>
  <si>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</si>
  <si>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</si>
  <si>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</si>
  <si>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</si>
  <si>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</si>
  <si>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</si>
  <si>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</si>
  <si>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</si>
  <si>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</si>
  <si>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</si>
  <si>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</si>
  <si>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</si>
  <si>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</si>
  <si>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</si>
  <si>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</si>
  <si>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</si>
  <si>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</si>
  <si>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</si>
  <si>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</si>
  <si>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</si>
  <si>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</si>
  <si>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</si>
  <si>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</si>
  <si>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</si>
  <si>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</si>
  <si>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</si>
  <si>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</si>
  <si>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</si>
  <si>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</si>
  <si>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</si>
  <si>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</si>
  <si>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</si>
  <si>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</si>
  <si>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</si>
  <si>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</si>
  <si>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</si>
  <si>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</si>
  <si>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</si>
  <si>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</si>
  <si>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</si>
  <si>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</si>
  <si>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</si>
  <si>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</si>
  <si>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</si>
  <si>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</si>
  <si>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</si>
  <si>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</si>
  <si>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</si>
  <si>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</si>
  <si>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</si>
  <si>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</si>
  <si>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</si>
  <si>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</si>
  <si>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</si>
  <si>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</si>
  <si>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</si>
  <si>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</si>
  <si>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</si>
  <si>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</si>
  <si>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</si>
  <si>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</si>
  <si>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</si>
  <si>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</si>
  <si>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</si>
  <si>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</si>
  <si>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</si>
  <si>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</si>
  <si>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</si>
  <si>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</si>
  <si>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</si>
  <si>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</si>
  <si>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</si>
  <si>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</si>
  <si>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</si>
  <si>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</si>
  <si>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</si>
  <si>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</si>
  <si>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</si>
  <si>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</si>
  <si>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</si>
  <si>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</si>
  <si>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</si>
  <si>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</si>
  <si>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</si>
  <si>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</si>
  <si>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</si>
  <si>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</si>
  <si>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</si>
  <si>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</si>
  <si>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</si>
  <si>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</si>
  <si>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</si>
  <si>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</si>
  <si>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</si>
  <si>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</si>
  <si>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</si>
  <si>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</si>
  <si>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</si>
  <si>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</si>
  <si>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</si>
  <si>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</si>
  <si>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</si>
  <si>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</si>
  <si>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</si>
  <si>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</si>
  <si>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</si>
  <si>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</si>
  <si>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</si>
  <si>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</si>
  <si>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</si>
  <si>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</si>
  <si>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</si>
  <si>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</si>
  <si>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</si>
  <si>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</si>
  <si>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</si>
  <si>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</si>
  <si>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</si>
  <si>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</si>
  <si>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</si>
  <si>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</si>
  <si>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</si>
  <si>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</si>
  <si>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</si>
  <si>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</si>
  <si>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</si>
  <si>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</si>
  <si>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</si>
  <si>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</si>
  <si>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</si>
  <si>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</si>
  <si>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</si>
  <si>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</si>
  <si>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</si>
  <si>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</si>
  <si>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</si>
  <si>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</si>
  <si>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</si>
  <si>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</si>
  <si>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</si>
  <si>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</si>
  <si>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</si>
  <si>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</si>
  <si>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</si>
  <si>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</si>
  <si>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</si>
  <si>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</si>
  <si>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</si>
  <si>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</si>
  <si>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</si>
  <si>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</si>
  <si>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</si>
  <si>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</si>
  <si>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</si>
  <si>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</si>
  <si>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</si>
  <si>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</si>
  <si>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</si>
  <si>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</si>
  <si>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</si>
  <si>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</si>
  <si>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</si>
  <si>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</si>
  <si>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</si>
  <si>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</si>
  <si>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</si>
  <si>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</si>
  <si>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</si>
  <si>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</si>
  <si>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</si>
  <si>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</si>
  <si>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</si>
  <si>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</si>
  <si>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</si>
  <si>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</si>
  <si>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</si>
  <si>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</si>
  <si>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</si>
  <si>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</si>
  <si>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</si>
  <si>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</si>
  <si>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</si>
  <si>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</si>
  <si>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</si>
  <si>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</si>
  <si>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</si>
  <si>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</si>
  <si>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</si>
  <si>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</si>
  <si>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</si>
  <si>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</si>
  <si>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</si>
  <si>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</si>
  <si>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</si>
  <si>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</si>
  <si>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</si>
  <si>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</si>
  <si>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</si>
  <si>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</si>
  <si>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</si>
  <si>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</si>
  <si>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</si>
  <si>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</si>
  <si>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</si>
  <si>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</si>
  <si>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</si>
  <si>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</si>
  <si>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</si>
  <si>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</si>
  <si>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</si>
  <si>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</si>
  <si>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</si>
  <si>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</si>
  <si>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</si>
  <si>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</si>
  <si>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</si>
  <si>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</si>
  <si>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</si>
  <si>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</si>
  <si>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</si>
  <si>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</si>
  <si>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</si>
  <si>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</si>
  <si>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</si>
  <si>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</si>
  <si>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</si>
  <si>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</si>
  <si>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</si>
  <si>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</si>
  <si>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</si>
  <si>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</si>
  <si>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</si>
  <si>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</si>
  <si>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</si>
  <si>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</si>
  <si>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</si>
  <si>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</si>
  <si>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</si>
  <si>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</si>
  <si>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</si>
  <si>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</si>
  <si>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</si>
  <si>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</si>
  <si>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</si>
  <si>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</si>
  <si>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</si>
  <si>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</si>
  <si>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</si>
  <si>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</si>
  <si>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</si>
  <si>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</si>
  <si>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</si>
  <si>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</si>
  <si>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</si>
  <si>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</si>
  <si>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</si>
  <si>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</si>
  <si>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</si>
  <si>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</si>
  <si>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</si>
  <si>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</si>
  <si>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</si>
  <si>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</si>
  <si>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</si>
  <si>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</si>
  <si>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</si>
  <si>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</si>
  <si>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</si>
  <si>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</si>
  <si>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</si>
  <si>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</si>
  <si>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</si>
  <si>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</si>
  <si>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</si>
  <si>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</si>
  <si>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</si>
  <si>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</si>
  <si>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</si>
  <si>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</si>
  <si>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</si>
  <si>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</si>
  <si>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</si>
  <si>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</si>
  <si>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</si>
  <si>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</si>
  <si>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</si>
  <si>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</si>
  <si>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</si>
  <si>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</si>
  <si>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</si>
  <si>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</si>
  <si>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</si>
  <si>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</si>
  <si>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</si>
  <si>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</si>
  <si>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</si>
  <si>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</si>
  <si>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</si>
  <si>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</si>
  <si>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</si>
  <si>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</si>
  <si>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</si>
  <si>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</si>
  <si>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</si>
  <si>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</si>
  <si>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</si>
  <si>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</si>
  <si>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</si>
  <si>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</si>
  <si>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</si>
  <si>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</si>
  <si>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</si>
  <si>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</si>
  <si>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</si>
  <si>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</si>
  <si>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</si>
  <si>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</si>
  <si>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</si>
  <si>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</si>
  <si>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</si>
  <si>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</si>
  <si>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</si>
  <si>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</si>
  <si>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</si>
  <si>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</si>
  <si>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</si>
  <si>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</si>
  <si>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</si>
  <si>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</si>
  <si>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</si>
  <si>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</si>
  <si>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</si>
  <si>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</si>
  <si>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</si>
  <si>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</si>
  <si>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</si>
  <si>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</si>
  <si>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</si>
  <si>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</si>
  <si>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</si>
  <si>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</si>
  <si>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</si>
  <si>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</si>
  <si>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</si>
  <si>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</si>
  <si>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</si>
  <si>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</si>
  <si>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</si>
  <si>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</si>
  <si>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</si>
  <si>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</si>
  <si>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</si>
  <si>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</si>
  <si>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</si>
  <si>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</si>
  <si>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</si>
  <si>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</si>
  <si>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</si>
  <si>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</si>
  <si>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</si>
  <si>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</si>
  <si>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</si>
  <si>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</si>
  <si>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</si>
  <si>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</si>
  <si>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</si>
  <si>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</si>
  <si>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</si>
  <si>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</si>
  <si>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</si>
  <si>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</si>
  <si>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</si>
  <si>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</si>
  <si>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</si>
  <si>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</si>
  <si>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</si>
  <si>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</si>
  <si>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</si>
  <si>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</si>
  <si>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</si>
  <si>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</si>
  <si>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</si>
  <si>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</si>
  <si>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</si>
  <si>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</si>
  <si>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</si>
  <si>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</si>
  <si>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</si>
  <si>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</si>
  <si>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</si>
  <si>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</si>
  <si>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</si>
  <si>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</si>
  <si>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</si>
  <si>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</si>
  <si>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</si>
  <si>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</si>
  <si>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</si>
  <si>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</si>
  <si>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</si>
  <si>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</si>
  <si>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</si>
  <si>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</si>
  <si>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</si>
  <si>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</si>
  <si>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</si>
  <si>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</si>
  <si>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</si>
  <si>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</si>
  <si>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</si>
  <si>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</si>
  <si>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</si>
  <si>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</si>
  <si>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</si>
  <si>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</si>
  <si>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</si>
  <si>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</si>
  <si>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</si>
  <si>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</si>
  <si>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</si>
  <si>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</si>
  <si>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</si>
  <si>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</si>
  <si>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</si>
  <si>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</si>
  <si>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</si>
  <si>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</si>
  <si>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</si>
  <si>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</si>
  <si>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</si>
  <si>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</si>
  <si>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</si>
  <si>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</si>
  <si>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</si>
  <si>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</si>
  <si>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</si>
  <si>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</si>
  <si>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</si>
  <si>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</si>
  <si>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</si>
  <si>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</si>
  <si>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</si>
  <si>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</si>
  <si>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</si>
  <si>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</si>
  <si>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</si>
  <si>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</si>
  <si>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</si>
  <si>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</si>
  <si>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</si>
  <si>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</si>
  <si>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</si>
  <si>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</si>
  <si>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</si>
  <si>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</si>
  <si>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</si>
  <si>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</si>
  <si>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</si>
  <si>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</si>
  <si>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</si>
  <si>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</si>
  <si>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</si>
  <si>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</si>
  <si>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</si>
  <si>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</si>
  <si>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</si>
  <si>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</si>
  <si>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</si>
  <si>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</si>
  <si>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</si>
  <si>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</si>
  <si>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</si>
  <si>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</si>
  <si>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</si>
  <si>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</si>
  <si>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</si>
  <si>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</si>
  <si>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</si>
  <si>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</si>
  <si>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</si>
  <si>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</si>
  <si>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</si>
  <si>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</si>
  <si>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</si>
  <si>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</si>
  <si>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</si>
  <si>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</si>
  <si>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</si>
  <si>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</si>
  <si>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</si>
  <si>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</si>
  <si>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</si>
  <si>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</si>
  <si>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</si>
  <si>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</si>
  <si>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</si>
  <si>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</si>
  <si>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</si>
  <si>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</si>
  <si>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</si>
  <si>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</si>
  <si>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</si>
  <si>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</si>
  <si>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</si>
  <si>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</si>
  <si>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</si>
  <si>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</si>
  <si>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</si>
  <si>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</si>
  <si>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</si>
  <si>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</si>
  <si>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</si>
  <si>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</si>
  <si>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</si>
  <si>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</si>
  <si>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</si>
  <si>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</si>
  <si>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</si>
  <si>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</si>
  <si>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</si>
  <si>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</si>
  <si>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</si>
  <si>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</si>
  <si>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</si>
  <si>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</si>
  <si>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</si>
  <si>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</si>
  <si>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</si>
  <si>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</si>
  <si>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</si>
  <si>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</si>
  <si>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</si>
  <si>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</si>
  <si>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</si>
  <si>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</si>
  <si>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</si>
  <si>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</si>
  <si>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</si>
  <si>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</si>
  <si>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</si>
  <si>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</si>
  <si>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</si>
  <si>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</si>
  <si>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</si>
  <si>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</si>
  <si>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</si>
  <si>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</si>
  <si>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</si>
  <si>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</si>
  <si>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</si>
  <si>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</si>
  <si>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</si>
  <si>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</si>
  <si>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</si>
  <si>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</si>
  <si>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</si>
  <si>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</si>
  <si>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</si>
  <si>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</si>
  <si>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</si>
  <si>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</si>
  <si>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</si>
  <si>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</si>
  <si>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</si>
  <si>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</si>
  <si>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</si>
  <si>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</si>
  <si>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</si>
  <si>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</si>
  <si>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</si>
  <si>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</si>
  <si>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</si>
  <si>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</si>
  <si>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</si>
  <si>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</si>
  <si>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</si>
  <si>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</si>
  <si>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</si>
  <si>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</si>
  <si>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</si>
  <si>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</si>
  <si>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</si>
  <si>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</si>
  <si>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</si>
  <si>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</si>
  <si>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</si>
  <si>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</si>
  <si>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</si>
  <si>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</si>
  <si>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</si>
  <si>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</si>
  <si>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</si>
  <si>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</si>
  <si>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</si>
  <si>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</si>
  <si>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</si>
  <si>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</si>
  <si>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</si>
  <si>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</si>
  <si>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</si>
  <si>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</si>
  <si>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</si>
  <si>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</si>
  <si>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</si>
  <si>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</si>
  <si>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</si>
  <si>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</si>
  <si>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</si>
  <si>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</si>
  <si>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</si>
  <si>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</si>
  <si>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</si>
  <si>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</si>
  <si>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</si>
  <si>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</si>
  <si>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</si>
  <si>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</si>
  <si>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</si>
  <si>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</si>
  <si>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</si>
  <si>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</si>
  <si>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</si>
  <si>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</si>
  <si>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</si>
  <si>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</si>
  <si>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</si>
  <si>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</si>
  <si>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</si>
  <si>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</si>
  <si>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</si>
  <si>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</si>
  <si>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</si>
  <si>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</si>
  <si>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</si>
  <si>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</si>
  <si>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</si>
  <si>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</si>
  <si>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</si>
  <si>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</si>
  <si>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</si>
  <si>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</si>
  <si>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</si>
  <si>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</si>
  <si>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</si>
  <si>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</si>
  <si>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</si>
  <si>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</si>
  <si>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</si>
  <si>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</si>
  <si>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</si>
  <si>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</si>
  <si>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</si>
  <si>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</si>
  <si>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</si>
  <si>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</si>
  <si>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</si>
  <si>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</si>
  <si>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</si>
  <si>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</si>
  <si>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</si>
  <si>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</si>
  <si>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</si>
  <si>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</si>
  <si>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</si>
  <si>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</si>
  <si>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</si>
  <si>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</si>
  <si>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</si>
  <si>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</si>
  <si>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</si>
  <si>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</si>
  <si>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</si>
  <si>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</si>
  <si>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</si>
  <si>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</si>
  <si>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</si>
  <si>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</si>
  <si>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</si>
  <si>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</si>
  <si>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</si>
  <si>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</si>
  <si>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</si>
  <si>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</si>
  <si>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</si>
  <si>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</si>
  <si>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</si>
  <si>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</si>
  <si>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</si>
  <si>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</si>
  <si>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</si>
  <si>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</si>
  <si>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</si>
  <si>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</si>
  <si>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</si>
  <si>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</si>
  <si>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</si>
  <si>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</si>
  <si>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</si>
  <si>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</si>
  <si>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</si>
  <si>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</si>
  <si>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</si>
  <si>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</si>
  <si>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</si>
  <si>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</si>
  <si>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</si>
  <si>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</si>
  <si>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</si>
  <si>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</si>
  <si>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</si>
  <si>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</si>
  <si>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</si>
  <si>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</si>
  <si>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</si>
  <si>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</si>
  <si>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</si>
  <si>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</si>
  <si>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</si>
  <si>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</si>
  <si>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</si>
  <si>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</si>
  <si>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</si>
  <si>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</si>
  <si>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</si>
  <si>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</si>
  <si>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</si>
  <si>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</si>
  <si>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</si>
  <si>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</si>
  <si>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</si>
  <si>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</si>
  <si>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</si>
  <si>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</si>
  <si>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</si>
  <si>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</si>
  <si>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</si>
  <si>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</si>
  <si>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</si>
  <si>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</si>
  <si>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</si>
  <si>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</si>
  <si>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</si>
  <si>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</si>
  <si>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</si>
  <si>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</si>
  <si>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</si>
  <si>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</si>
  <si>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</si>
  <si>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</si>
  <si>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</si>
  <si>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</si>
  <si>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</si>
  <si>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</si>
  <si>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</si>
  <si>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</si>
  <si>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</si>
  <si>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</si>
  <si>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</si>
  <si>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</si>
  <si>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</si>
  <si>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</si>
  <si>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</si>
  <si>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</si>
  <si>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</si>
  <si>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</si>
  <si>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</si>
  <si>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</si>
  <si>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</si>
  <si>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</si>
  <si>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</si>
  <si>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</si>
  <si>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</si>
  <si>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</si>
  <si>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</si>
  <si>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</si>
  <si>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</si>
  <si>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</si>
  <si>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</si>
  <si>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</si>
  <si>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</si>
  <si>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</si>
  <si>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</si>
  <si>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</si>
  <si>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</si>
  <si>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</si>
  <si>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</si>
  <si>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</si>
  <si>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</si>
  <si>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</si>
  <si>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</si>
  <si>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</si>
  <si>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</si>
  <si>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</si>
  <si>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</si>
  <si>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</si>
  <si>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</si>
  <si>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</si>
  <si>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</si>
  <si>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</si>
  <si>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</si>
  <si>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</si>
  <si>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</si>
  <si>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</si>
  <si>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</si>
  <si>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</si>
  <si>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</si>
  <si>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</si>
  <si>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</si>
  <si>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</si>
  <si>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</si>
  <si>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</si>
  <si>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</si>
  <si>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</si>
  <si>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</si>
  <si>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</si>
  <si>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</si>
  <si>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</si>
  <si>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</si>
  <si>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</si>
  <si>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</si>
  <si>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</si>
  <si>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</si>
  <si>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</si>
  <si>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</si>
  <si>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</si>
  <si>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</si>
  <si>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</si>
  <si>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</si>
  <si>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</si>
  <si>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</si>
  <si>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</si>
  <si>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</si>
  <si>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</si>
  <si>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</si>
  <si>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</si>
  <si>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</si>
  <si>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</si>
  <si>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</si>
  <si>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</si>
  <si>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</si>
  <si>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</si>
  <si>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</si>
  <si>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</si>
  <si>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</si>
  <si>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</si>
  <si>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</si>
  <si>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</si>
  <si>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</si>
  <si>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</si>
  <si>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</si>
  <si>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</si>
  <si>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</si>
  <si>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</si>
  <si>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</si>
  <si>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</si>
  <si>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</si>
  <si>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</si>
  <si>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</si>
  <si>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</si>
  <si>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</si>
  <si>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</si>
  <si>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</si>
  <si>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</si>
  <si>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</si>
  <si>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</si>
  <si>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</si>
  <si>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</si>
  <si>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</si>
  <si>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</si>
  <si>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</si>
  <si>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</si>
  <si>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</si>
  <si>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</si>
  <si>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</si>
  <si>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</si>
  <si>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</si>
  <si>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</si>
  <si>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</si>
  <si>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</si>
  <si>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</si>
  <si>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</si>
  <si>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</si>
  <si>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</si>
  <si>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</si>
  <si>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</si>
  <si>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</si>
  <si>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</si>
  <si>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</si>
  <si>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</si>
  <si>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</si>
  <si>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</si>
  <si>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</si>
  <si>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</si>
  <si>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</si>
  <si>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</si>
  <si>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</si>
  <si>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</si>
  <si>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</si>
  <si>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</si>
  <si>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</si>
  <si>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</si>
  <si>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</si>
  <si>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</si>
  <si>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</si>
  <si>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</si>
  <si>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</si>
  <si>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</si>
  <si>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</si>
  <si>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</si>
  <si>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</si>
  <si>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</si>
  <si>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</si>
  <si>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</si>
  <si>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</si>
  <si>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</si>
  <si>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</si>
  <si>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</si>
  <si>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</si>
  <si>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</si>
  <si>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</si>
  <si>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</si>
  <si>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</si>
  <si>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</si>
  <si>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</si>
  <si>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</si>
  <si>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</si>
  <si>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</si>
  <si>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</si>
  <si>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</si>
  <si>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</si>
  <si>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</si>
  <si>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</si>
  <si>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</si>
  <si>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</si>
  <si>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</si>
  <si>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</si>
  <si>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</si>
  <si>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</si>
  <si>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</si>
  <si>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</si>
  <si>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</si>
  <si>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</si>
  <si>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</si>
  <si>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</si>
  <si>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</si>
  <si>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</si>
  <si>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</si>
  <si>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</si>
  <si>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</si>
  <si>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</si>
  <si>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</si>
  <si>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</si>
  <si>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</si>
  <si>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</si>
  <si>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</si>
  <si>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</si>
  <si>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</si>
  <si>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</si>
  <si>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</si>
  <si>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</si>
  <si>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</si>
  <si>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</si>
  <si>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</si>
  <si>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</si>
  <si>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</si>
  <si>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</si>
  <si>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</si>
  <si>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</si>
  <si>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</si>
  <si>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</si>
  <si>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</si>
  <si>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</si>
  <si>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</si>
  <si>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</si>
  <si>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</si>
  <si>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</si>
  <si>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</si>
  <si>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</si>
  <si>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</si>
  <si>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</si>
  <si>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</si>
  <si>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</si>
  <si>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</si>
  <si>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</si>
  <si>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</si>
  <si>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</si>
  <si>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</si>
  <si>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</si>
  <si>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</si>
  <si>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</si>
  <si>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</si>
  <si>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</si>
  <si>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</si>
  <si>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</si>
  <si>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</si>
  <si>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</si>
  <si>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</si>
  <si>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</si>
  <si>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</si>
  <si>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</si>
  <si>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</si>
  <si>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</si>
  <si>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</si>
  <si>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</si>
  <si>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</si>
  <si>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</si>
  <si>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</si>
  <si>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</si>
  <si>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</si>
  <si>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</si>
  <si>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</si>
  <si>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</si>
  <si>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</si>
  <si>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</si>
  <si>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</si>
  <si>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</si>
  <si>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</si>
  <si>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</si>
  <si>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</si>
  <si>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</si>
  <si>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</si>
  <si>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</si>
  <si>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</si>
  <si>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</si>
  <si>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</si>
  <si>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</si>
  <si>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</si>
  <si>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</si>
  <si>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</si>
  <si>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</si>
  <si>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</si>
  <si>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</si>
  <si>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</si>
  <si>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</si>
  <si>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</si>
  <si>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</si>
  <si>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</si>
  <si>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</si>
  <si>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</si>
  <si>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</si>
  <si>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</si>
  <si>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</si>
  <si>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</si>
  <si>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</si>
  <si>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</si>
  <si>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</si>
  <si>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</si>
  <si>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</si>
  <si>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</si>
  <si>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</si>
  <si>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</si>
  <si>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</si>
  <si>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</si>
  <si>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</si>
  <si>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</si>
  <si>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</si>
  <si>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</si>
  <si>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</si>
  <si>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</si>
  <si>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</si>
  <si>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</si>
  <si>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</si>
  <si>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</si>
  <si>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</si>
  <si>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</si>
  <si>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</si>
  <si>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</si>
  <si>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</si>
  <si>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</si>
  <si>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</si>
  <si>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</si>
  <si>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</si>
  <si>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</si>
  <si>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</si>
  <si>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</si>
  <si>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</si>
  <si>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</si>
  <si>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</si>
  <si>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</si>
  <si>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</si>
  <si>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</si>
  <si>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</si>
  <si>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</si>
  <si>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</si>
  <si>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</si>
  <si>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</si>
  <si>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</si>
  <si>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</si>
  <si>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</si>
  <si>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</si>
  <si>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</si>
  <si>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</si>
  <si>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</si>
  <si>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</si>
  <si>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</si>
  <si>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</si>
  <si>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</si>
  <si>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</si>
  <si>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</si>
  <si>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</si>
  <si>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</si>
  <si>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</si>
  <si>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</si>
  <si>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</si>
  <si>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</si>
  <si>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</si>
  <si>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</si>
  <si>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</si>
  <si>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</si>
  <si>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</si>
  <si>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</si>
  <si>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</si>
  <si>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</si>
  <si>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</si>
  <si>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</si>
  <si>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</si>
  <si>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</si>
  <si>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</si>
  <si>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</si>
  <si>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</si>
  <si>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</si>
  <si>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</si>
  <si>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</si>
  <si>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</si>
  <si>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</si>
  <si>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</si>
  <si>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</si>
  <si>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</si>
  <si>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</si>
  <si>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</si>
  <si>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</si>
  <si>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</si>
  <si>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</si>
  <si>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</si>
  <si>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</si>
  <si>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</si>
  <si>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</si>
  <si>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</si>
  <si>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</si>
  <si>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</si>
  <si>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</si>
  <si>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</si>
  <si>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</si>
  <si>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</si>
  <si>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</si>
  <si>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</si>
  <si>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</si>
  <si>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</si>
  <si>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</si>
  <si>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</si>
  <si>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</si>
  <si>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</si>
  <si>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</si>
  <si>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</si>
  <si>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</si>
  <si>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</si>
  <si>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</si>
  <si>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</si>
  <si>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</si>
  <si>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</si>
  <si>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</si>
  <si>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</si>
  <si>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</si>
  <si>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</si>
  <si>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</si>
  <si>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</si>
  <si>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</si>
  <si>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</si>
  <si>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</si>
  <si>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</si>
  <si>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</si>
  <si>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</si>
  <si>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</si>
  <si>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</si>
  <si>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</si>
  <si>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</si>
  <si>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</si>
  <si>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</si>
  <si>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</si>
  <si>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</si>
  <si>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</si>
  <si>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</si>
  <si>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</si>
  <si>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</si>
  <si>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</si>
  <si>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</si>
  <si>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</si>
  <si>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</si>
  <si>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</si>
  <si>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</si>
  <si>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</si>
  <si>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</si>
  <si>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</si>
  <si>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</si>
  <si>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</si>
  <si>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</si>
  <si>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</si>
  <si>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</si>
  <si>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</si>
  <si>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</si>
  <si>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</si>
  <si>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</si>
  <si>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</si>
  <si>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</si>
  <si>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</si>
  <si>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</si>
  <si>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</si>
  <si>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</si>
  <si>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</si>
  <si>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</si>
  <si>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</si>
  <si>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</si>
  <si>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</si>
  <si>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</si>
  <si>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</si>
  <si>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</si>
  <si>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</si>
  <si>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</si>
  <si>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</si>
  <si>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</si>
  <si>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</si>
  <si>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</si>
  <si>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</si>
  <si>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</si>
  <si>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</si>
  <si>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</si>
  <si>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</si>
  <si>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</si>
  <si>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</si>
  <si>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</si>
  <si>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</si>
  <si>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</si>
  <si>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</si>
  <si>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</si>
  <si>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</si>
  <si>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</si>
  <si>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</si>
  <si>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</si>
  <si>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</si>
  <si>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</si>
  <si>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</si>
  <si>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</si>
  <si>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</si>
  <si>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</si>
  <si>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</si>
  <si>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</si>
  <si>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</si>
  <si>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</si>
  <si>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</si>
  <si>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</si>
  <si>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</si>
  <si>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</si>
  <si>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</si>
  <si>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</si>
  <si>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</si>
  <si>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</si>
  <si>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</si>
  <si>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</si>
  <si>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</si>
  <si>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</si>
  <si>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</si>
  <si>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</si>
  <si>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</si>
  <si>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</si>
  <si>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</si>
  <si>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</si>
  <si>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</si>
  <si>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</si>
  <si>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</si>
  <si>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</si>
  <si>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</si>
  <si>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</si>
  <si>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</si>
  <si>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</si>
  <si>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</si>
  <si>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</si>
  <si>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</si>
  <si>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</si>
  <si>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</si>
  <si>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</si>
  <si>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</si>
  <si>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</si>
  <si>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</si>
  <si>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</si>
  <si>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</si>
  <si>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</si>
  <si>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</si>
  <si>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</si>
  <si>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</si>
  <si>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</si>
  <si>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</si>
  <si>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</si>
  <si>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</si>
  <si>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</si>
  <si>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</si>
  <si>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</si>
  <si>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</si>
  <si>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</si>
  <si>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</si>
  <si>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</si>
  <si>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</si>
  <si>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</si>
  <si>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</si>
  <si>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</si>
  <si>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</si>
  <si>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</si>
  <si>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</si>
  <si>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</si>
  <si>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</si>
  <si>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</si>
  <si>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</si>
  <si>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</si>
  <si>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</si>
  <si>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</si>
  <si>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</si>
  <si>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</si>
  <si>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</si>
  <si>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</si>
  <si>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</si>
  <si>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</si>
  <si>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</si>
  <si>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</si>
  <si>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</si>
  <si>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</si>
  <si>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</si>
  <si>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</si>
  <si>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</si>
  <si>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</si>
  <si>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</si>
  <si>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</si>
  <si>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</si>
  <si>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</si>
  <si>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</si>
  <si>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</si>
  <si>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</si>
  <si>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</si>
  <si>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</si>
  <si>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</si>
  <si>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</si>
  <si>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</si>
  <si>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</si>
  <si>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</si>
  <si>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</si>
  <si>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</si>
  <si>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</si>
  <si>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</si>
  <si>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</si>
  <si>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</si>
  <si>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</si>
  <si>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</si>
  <si>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</si>
  <si>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</si>
  <si>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</si>
  <si>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</si>
  <si>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</si>
  <si>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</si>
  <si>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</si>
  <si>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</si>
  <si>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</si>
  <si>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</si>
  <si>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</si>
  <si>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</si>
  <si>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</si>
  <si>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</si>
  <si>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</si>
  <si>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</si>
  <si>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</si>
  <si>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</si>
  <si>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</si>
  <si>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</si>
  <si>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</si>
  <si>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</si>
  <si>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</si>
  <si>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</si>
  <si>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</si>
  <si>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</si>
  <si>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</si>
  <si>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</si>
  <si>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</si>
  <si>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</si>
  <si>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</si>
  <si>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</si>
  <si>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</si>
  <si>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</si>
  <si>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</si>
  <si>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</si>
  <si>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</si>
  <si>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</si>
  <si>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</si>
  <si>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</si>
  <si>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</si>
  <si>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</si>
  <si>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</si>
  <si>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</si>
  <si>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</si>
  <si>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</si>
  <si>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</si>
  <si>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</si>
  <si>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</si>
  <si>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</si>
  <si>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</si>
  <si>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</si>
  <si>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</si>
  <si>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</si>
  <si>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</si>
  <si>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</si>
  <si>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</si>
  <si>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</si>
  <si>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</si>
  <si>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</si>
  <si>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</si>
  <si>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</si>
  <si>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</si>
  <si>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</si>
  <si>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</si>
  <si>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</si>
  <si>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</si>
  <si>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</si>
  <si>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</si>
  <si>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</si>
  <si>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</si>
  <si>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</si>
  <si>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</si>
  <si>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</si>
  <si>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</si>
  <si>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</si>
  <si>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</si>
  <si>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</si>
  <si>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</si>
  <si>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</si>
  <si>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</si>
  <si>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</si>
  <si>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</si>
  <si>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</si>
  <si>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</si>
  <si>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</si>
  <si>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</si>
  <si>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</si>
  <si>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</si>
  <si>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</si>
  <si>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</si>
  <si>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</si>
  <si>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</si>
  <si>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</si>
  <si>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</si>
  <si>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</si>
  <si>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</si>
  <si>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</si>
  <si>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</si>
  <si>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</si>
  <si>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</si>
  <si>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</si>
  <si>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</si>
  <si>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</si>
  <si>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</si>
  <si>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</si>
  <si>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</si>
  <si>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</si>
  <si>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</si>
  <si>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</si>
  <si>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</si>
  <si>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</si>
  <si>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</si>
  <si>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</si>
  <si>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</si>
  <si>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</si>
  <si>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</si>
  <si>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</si>
  <si>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</si>
  <si>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</si>
  <si>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</si>
  <si>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</si>
  <si>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</si>
  <si>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</si>
  <si>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</si>
  <si>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</si>
  <si>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</si>
  <si>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</si>
  <si>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</si>
  <si>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</si>
  <si>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</si>
  <si>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</si>
  <si>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</si>
  <si>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</si>
  <si>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</si>
  <si>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</si>
  <si>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</si>
  <si>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</si>
  <si>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</si>
  <si>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</si>
  <si>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</si>
  <si>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</si>
  <si>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</si>
  <si>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</si>
  <si>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</si>
  <si>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</si>
  <si>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</si>
  <si>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</si>
  <si>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</si>
  <si>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</si>
  <si>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</si>
  <si>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</si>
  <si>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</si>
  <si>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</si>
  <si>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</si>
  <si>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</si>
  <si>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</si>
  <si>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</si>
  <si>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</si>
  <si>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</si>
  <si>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</si>
  <si>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</si>
  <si>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</si>
  <si>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</si>
  <si>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</si>
  <si>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</si>
  <si>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</si>
  <si>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</si>
  <si>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</si>
  <si>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</si>
  <si>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</si>
  <si>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</si>
  <si>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</si>
  <si>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</si>
  <si>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</si>
  <si>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</si>
  <si>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</si>
  <si>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</si>
  <si>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</si>
  <si>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</si>
  <si>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</si>
  <si>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</si>
  <si>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</si>
  <si>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</si>
  <si>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</si>
  <si>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</si>
  <si>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</si>
  <si>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</si>
  <si>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</si>
  <si>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</si>
  <si>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</si>
  <si>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</si>
  <si>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</si>
  <si>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</si>
  <si>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</si>
  <si>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</si>
  <si>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</si>
  <si>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</si>
  <si>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</si>
  <si>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</si>
  <si>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</si>
  <si>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</si>
  <si>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</si>
  <si>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</si>
  <si>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</si>
  <si>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</si>
  <si>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</si>
  <si>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</si>
  <si>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</si>
  <si>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</si>
  <si>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</si>
  <si>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</si>
  <si>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</si>
  <si>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</si>
  <si>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</si>
  <si>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</si>
  <si>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</si>
  <si>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</si>
  <si>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</si>
  <si>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</si>
  <si>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</si>
  <si>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</si>
  <si>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</si>
  <si>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</si>
  <si>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</si>
  <si>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</si>
  <si>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</si>
  <si>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</si>
  <si>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</si>
  <si>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</si>
  <si>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</si>
  <si>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</si>
  <si>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</si>
  <si>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</si>
  <si>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</si>
  <si>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</si>
  <si>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</si>
  <si>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</si>
  <si>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</si>
  <si>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</si>
  <si>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</si>
  <si>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</si>
  <si>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</si>
  <si>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</si>
  <si>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</si>
  <si>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</si>
  <si>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</si>
  <si>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</si>
  <si>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</si>
  <si>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</si>
  <si>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</si>
  <si>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</si>
  <si>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</si>
  <si>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</si>
  <si>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</si>
  <si>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</si>
  <si>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</si>
  <si>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</si>
  <si>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</si>
  <si>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</si>
  <si>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</si>
  <si>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</si>
  <si>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</si>
  <si>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</si>
  <si>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</si>
  <si>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</si>
  <si>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</si>
  <si>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</si>
  <si>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</si>
  <si>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</si>
  <si>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</si>
  <si>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</si>
  <si>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</si>
  <si>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</si>
  <si>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</si>
  <si>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</si>
  <si>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</si>
  <si>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</si>
  <si>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</si>
  <si>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</si>
  <si>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</si>
  <si>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</si>
  <si>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</si>
  <si>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</si>
  <si>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</si>
  <si>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</si>
  <si>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</si>
  <si>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</si>
  <si>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</si>
  <si>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</si>
  <si>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</si>
  <si>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</si>
  <si>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</si>
  <si>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</si>
  <si>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</si>
  <si>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</si>
  <si>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</si>
  <si>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</si>
  <si>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</si>
  <si>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</si>
  <si>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</si>
  <si>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</si>
  <si>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</si>
  <si>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</si>
  <si>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</si>
  <si>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</si>
  <si>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</si>
  <si>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</si>
  <si>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</si>
  <si>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</si>
  <si>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</si>
  <si>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</si>
  <si>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</si>
  <si>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</si>
  <si>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</si>
  <si>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</si>
  <si>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</si>
  <si>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</si>
  <si>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</si>
  <si>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</si>
  <si>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</si>
  <si>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</si>
  <si>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</si>
  <si>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</si>
  <si>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</si>
  <si>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</si>
  <si>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</si>
  <si>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</si>
  <si>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</si>
  <si>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</si>
  <si>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</si>
  <si>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</si>
  <si>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</si>
  <si>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</si>
  <si>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</si>
  <si>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</si>
  <si>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</si>
  <si>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</si>
  <si>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</si>
  <si>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</si>
  <si>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</si>
  <si>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</si>
  <si>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</si>
  <si>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</si>
  <si>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</si>
  <si>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</si>
  <si>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</si>
  <si>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</si>
  <si>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</si>
  <si>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</si>
  <si>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</si>
  <si>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</si>
  <si>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</si>
  <si>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</si>
  <si>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</si>
  <si>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</si>
  <si>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</si>
  <si>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</si>
  <si>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</si>
  <si>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</si>
  <si>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</si>
  <si>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</si>
  <si>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</si>
  <si>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</si>
  <si>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</si>
  <si>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</si>
  <si>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</si>
  <si>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</si>
  <si>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</si>
  <si>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</si>
  <si>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</si>
  <si>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</si>
  <si>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</si>
  <si>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</si>
  <si>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</si>
  <si>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</si>
  <si>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</si>
  <si>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</si>
  <si>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</si>
  <si>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</si>
  <si>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</si>
  <si>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</si>
  <si>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</si>
  <si>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</si>
  <si>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</si>
  <si>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</si>
  <si>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</si>
  <si>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</si>
  <si>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</si>
  <si>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</si>
  <si>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</si>
  <si>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</si>
  <si>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</si>
  <si>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</si>
  <si>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</si>
  <si>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</si>
  <si>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</si>
  <si>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</si>
  <si>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</si>
  <si>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</si>
  <si>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</si>
  <si>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</si>
  <si>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</si>
  <si>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</si>
  <si>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</si>
  <si>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</si>
  <si>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</si>
  <si>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</si>
  <si>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</si>
  <si>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</si>
  <si>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</si>
  <si>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</si>
  <si>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</si>
  <si>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</si>
  <si>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</si>
  <si>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</si>
  <si>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</si>
  <si>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</si>
  <si>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</si>
  <si>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</si>
  <si>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</si>
  <si>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</si>
  <si>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</si>
  <si>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</si>
  <si>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</si>
  <si>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</si>
  <si>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</si>
  <si>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</si>
  <si>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</si>
  <si>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</si>
  <si>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</si>
  <si>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</si>
  <si>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</si>
  <si>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</si>
  <si>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</si>
  <si>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</si>
  <si>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</si>
  <si>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</si>
  <si>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</si>
  <si>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</si>
  <si>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</si>
  <si>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</si>
  <si>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</si>
  <si>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</si>
  <si>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</si>
  <si>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</si>
  <si>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</si>
  <si>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</si>
  <si>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</si>
  <si>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</si>
  <si>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</si>
  <si>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</si>
  <si>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</si>
  <si>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</si>
  <si>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</si>
  <si>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</si>
  <si>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</si>
  <si>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</si>
  <si>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</si>
  <si>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</si>
  <si>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</si>
  <si>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</si>
  <si>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</si>
  <si>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</si>
  <si>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</si>
  <si>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</si>
  <si>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</si>
  <si>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</si>
  <si>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</si>
  <si>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</si>
  <si>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</si>
  <si>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</si>
  <si>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</si>
  <si>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</si>
  <si>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</si>
  <si>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</si>
  <si>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</si>
  <si>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</si>
  <si>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</si>
  <si>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</si>
  <si>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</si>
  <si>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</si>
  <si>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</si>
  <si>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</si>
  <si>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</si>
  <si>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</si>
  <si>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</si>
  <si>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</si>
  <si>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</si>
  <si>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</si>
  <si>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</si>
  <si>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</si>
  <si>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</si>
  <si>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</si>
  <si>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</si>
  <si>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</si>
  <si>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</si>
  <si>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</si>
  <si>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</si>
  <si>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</si>
  <si>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</si>
  <si>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</si>
  <si>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</si>
  <si>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</si>
  <si>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</si>
  <si>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</si>
  <si>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</si>
  <si>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</si>
  <si>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</si>
  <si>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</si>
  <si>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</si>
  <si>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</si>
  <si>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</si>
  <si>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</si>
  <si>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</si>
  <si>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</si>
  <si>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</si>
  <si>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</si>
  <si>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</si>
  <si>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</si>
  <si>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</si>
  <si>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</si>
  <si>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</si>
  <si>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</si>
  <si>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</si>
  <si>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</si>
  <si>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</si>
  <si>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</si>
  <si>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</si>
  <si>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</si>
  <si>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</si>
  <si>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</si>
  <si>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</si>
  <si>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</si>
  <si>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</si>
  <si>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</si>
  <si>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</si>
  <si>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</si>
  <si>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</si>
  <si>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</si>
  <si>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</si>
  <si>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</si>
  <si>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</si>
  <si>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</si>
  <si>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</si>
  <si>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</si>
  <si>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</si>
  <si>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</si>
  <si>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</si>
  <si>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</si>
  <si>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</si>
  <si>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</si>
  <si>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</si>
  <si>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</si>
  <si>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</si>
  <si>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</si>
  <si>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</si>
  <si>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</si>
  <si>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</si>
  <si>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</si>
  <si>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</si>
  <si>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</si>
  <si>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</si>
  <si>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</si>
  <si>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</si>
  <si>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</si>
  <si>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</si>
  <si>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</si>
  <si>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</si>
  <si>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</si>
  <si>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</si>
  <si>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</si>
  <si>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</si>
  <si>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</si>
  <si>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</si>
  <si>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</si>
  <si>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</si>
  <si>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</si>
  <si>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</si>
  <si>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</si>
  <si>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</si>
  <si>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</si>
  <si>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</si>
  <si>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</si>
  <si>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</si>
  <si>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</si>
  <si>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</si>
  <si>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</si>
  <si>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</si>
  <si>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</si>
  <si>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</si>
  <si>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</si>
  <si>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</si>
  <si>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</si>
  <si>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</si>
  <si>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</si>
  <si>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</si>
  <si>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</si>
  <si>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</si>
  <si>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</si>
  <si>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</si>
  <si>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</si>
  <si>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</si>
  <si>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</si>
  <si>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</si>
  <si>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</si>
  <si>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</si>
  <si>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</si>
  <si>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</si>
  <si>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</si>
  <si>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</si>
  <si>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</si>
  <si>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</si>
  <si>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</si>
  <si>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</si>
  <si>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</si>
  <si>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</si>
  <si>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</si>
  <si>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</si>
  <si>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</si>
  <si>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</si>
  <si>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</si>
  <si>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</si>
  <si>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</si>
  <si>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</si>
  <si>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</si>
  <si>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</si>
  <si>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</si>
  <si>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</si>
  <si>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</si>
  <si>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</si>
  <si>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</si>
  <si>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</si>
  <si>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</si>
  <si>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</si>
  <si>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</si>
  <si>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</si>
  <si>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</si>
  <si>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</si>
  <si>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</si>
  <si>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</si>
  <si>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</si>
  <si>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</si>
  <si>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</si>
  <si>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</si>
  <si>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</si>
  <si>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</si>
  <si>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</si>
  <si>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</si>
  <si>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</si>
  <si>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</si>
  <si>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</si>
  <si>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</si>
  <si>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</si>
  <si>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</si>
  <si>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</si>
  <si>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</si>
  <si>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</si>
  <si>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</si>
  <si>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</si>
  <si>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</si>
  <si>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</si>
  <si>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</si>
  <si>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</si>
  <si>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</si>
  <si>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</si>
  <si>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</si>
  <si>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</si>
  <si>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</si>
  <si>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</si>
  <si>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</si>
  <si>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</si>
  <si>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</si>
  <si>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</si>
  <si>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</si>
  <si>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</si>
  <si>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</si>
  <si>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</si>
  <si>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</si>
  <si>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</si>
  <si>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</si>
  <si>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</si>
  <si>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</si>
  <si>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</si>
  <si>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</si>
  <si>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</si>
  <si>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</si>
  <si>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</si>
  <si>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</si>
  <si>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</si>
  <si>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</si>
  <si>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</si>
  <si>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</si>
  <si>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</si>
  <si>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</si>
  <si>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</si>
  <si>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</si>
  <si>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</si>
  <si>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</si>
  <si>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</si>
  <si>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</si>
  <si>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</si>
  <si>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</si>
  <si>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</si>
  <si>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</si>
  <si>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</si>
  <si>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</si>
  <si>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</si>
  <si>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</si>
  <si>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</si>
  <si>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</si>
  <si>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</si>
  <si>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</si>
  <si>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</si>
  <si>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</si>
  <si>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</si>
  <si>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</si>
  <si>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</si>
  <si>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</si>
  <si>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</si>
  <si>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</si>
  <si>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</si>
  <si>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</si>
  <si>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</si>
  <si>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</si>
  <si>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</si>
  <si>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</si>
  <si>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</si>
  <si>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</si>
  <si>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</si>
  <si>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</si>
  <si>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</si>
  <si>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</si>
  <si>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</si>
  <si>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</si>
  <si>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</si>
  <si>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</si>
  <si>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</si>
  <si>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</si>
  <si>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</si>
  <si>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</si>
  <si>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</si>
  <si>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</si>
  <si>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</si>
  <si>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</si>
  <si>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</si>
  <si>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</si>
  <si>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</si>
  <si>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</si>
  <si>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</si>
  <si>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</si>
  <si>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</si>
  <si>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</si>
  <si>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</si>
  <si>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</si>
  <si>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</si>
  <si>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</si>
  <si>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</si>
  <si>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</si>
  <si>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</si>
  <si>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</si>
  <si>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</si>
  <si>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</si>
  <si>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</si>
  <si>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</si>
  <si>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</si>
  <si>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</si>
  <si>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</si>
  <si>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</si>
  <si>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</si>
  <si>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</si>
  <si>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</si>
  <si>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</si>
  <si>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</si>
  <si>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</si>
  <si>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</si>
  <si>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</si>
  <si>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</si>
  <si>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</si>
  <si>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</si>
  <si>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</si>
  <si>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</si>
  <si>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</si>
  <si>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</si>
  <si>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</si>
  <si>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</si>
  <si>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</si>
  <si>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</si>
  <si>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</si>
  <si>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</si>
  <si>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</si>
  <si>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</si>
  <si>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</si>
  <si>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</si>
  <si>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</si>
  <si>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</si>
  <si>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</si>
  <si>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</si>
  <si>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</si>
  <si>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</si>
  <si>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</si>
  <si>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</si>
  <si>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</si>
  <si>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</si>
  <si>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</si>
  <si>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</si>
  <si>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</si>
  <si>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</si>
  <si>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</si>
  <si>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</si>
  <si>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</si>
  <si>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</si>
  <si>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</si>
  <si>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</si>
  <si>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</si>
  <si>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</si>
  <si>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</si>
  <si>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</si>
  <si>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</si>
  <si>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</si>
  <si>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</si>
  <si>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</si>
  <si>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</si>
  <si>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</si>
  <si>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</si>
  <si>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</si>
  <si>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</si>
  <si>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</si>
  <si>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</si>
  <si>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</si>
  <si>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</si>
  <si>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</si>
  <si>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</si>
  <si>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</si>
  <si>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</si>
  <si>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</si>
  <si>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</si>
  <si>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</si>
  <si>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</si>
  <si>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</si>
  <si>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</si>
  <si>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</si>
  <si>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</si>
  <si>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</si>
  <si>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</si>
  <si>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</si>
  <si>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</si>
  <si>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</si>
  <si>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</si>
  <si>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</si>
  <si>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</si>
  <si>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</si>
  <si>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</si>
  <si>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</si>
  <si>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</si>
  <si>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</si>
  <si>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</si>
  <si>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</si>
  <si>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</si>
  <si>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</si>
  <si>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</si>
  <si>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</si>
  <si>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</si>
  <si>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</si>
  <si>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</si>
  <si>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</si>
  <si>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</si>
  <si>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</si>
  <si>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</si>
  <si>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</si>
  <si>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</si>
  <si>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</si>
  <si>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</si>
  <si>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</si>
  <si>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</si>
  <si>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</si>
  <si>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</si>
  <si>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</si>
  <si>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</si>
  <si>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</si>
  <si>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</si>
  <si>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</si>
  <si>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</si>
  <si>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</si>
  <si>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</si>
  <si>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</si>
  <si>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</si>
  <si>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</si>
  <si>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</si>
  <si>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</si>
  <si>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</si>
  <si>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</si>
  <si>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</si>
  <si>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</si>
  <si>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</si>
  <si>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</si>
  <si>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</si>
  <si>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</si>
  <si>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</si>
  <si>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</si>
  <si>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</si>
  <si>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</si>
  <si>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</si>
  <si>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</si>
  <si>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</si>
  <si>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</si>
  <si>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</si>
  <si>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</si>
  <si>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</si>
  <si>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</si>
  <si>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</si>
  <si>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</si>
  <si>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</si>
  <si>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</si>
  <si>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</si>
  <si>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</si>
  <si>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</si>
  <si>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</si>
  <si>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</si>
  <si>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</si>
  <si>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</si>
  <si>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</si>
  <si>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</si>
  <si>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</si>
  <si>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</si>
  <si>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</si>
  <si>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</si>
  <si>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</si>
  <si>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</si>
  <si>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</si>
  <si>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</si>
  <si>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</si>
  <si>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</si>
  <si>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</si>
  <si>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</si>
  <si>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</si>
  <si>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</si>
  <si>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</si>
  <si>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</si>
  <si>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</si>
  <si>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</si>
  <si>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</si>
  <si>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</si>
  <si>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</si>
  <si>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</si>
  <si>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</si>
  <si>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</si>
  <si>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</si>
  <si>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</si>
  <si>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</si>
  <si>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</si>
  <si>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</si>
  <si>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</si>
  <si>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</si>
  <si>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</si>
  <si>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</si>
  <si>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</si>
  <si>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</si>
  <si>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</si>
  <si>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</si>
  <si>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</si>
  <si>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</si>
  <si>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</si>
  <si>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</si>
  <si>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</si>
  <si>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</si>
  <si>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</si>
  <si>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</si>
  <si>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</si>
  <si>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</si>
  <si>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</si>
  <si>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</si>
  <si>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</si>
  <si>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</si>
  <si>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</si>
  <si>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</si>
  <si>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</si>
  <si>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</si>
  <si>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</si>
  <si>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</si>
  <si>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</si>
  <si>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</si>
  <si>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</si>
  <si>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</si>
  <si>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</si>
  <si>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</si>
  <si>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</si>
  <si>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</si>
  <si>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</si>
  <si>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</si>
  <si>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</si>
  <si>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</si>
  <si>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</si>
  <si>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</si>
  <si>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</si>
  <si>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</si>
  <si>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</si>
  <si>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</si>
  <si>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</si>
  <si>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</si>
  <si>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</si>
  <si>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</si>
  <si>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</si>
  <si>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</si>
  <si>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</si>
  <si>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</si>
  <si>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</si>
  <si>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</si>
  <si>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</si>
  <si>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</si>
  <si>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</si>
  <si>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</si>
  <si>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</si>
  <si>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</si>
  <si>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</si>
  <si>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</si>
  <si>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</si>
  <si>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</si>
  <si>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</si>
  <si>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</si>
  <si>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</si>
  <si>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</si>
  <si>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</si>
  <si>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</si>
  <si>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</si>
  <si>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</si>
  <si>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</si>
  <si>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</si>
  <si>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</si>
  <si>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</si>
  <si>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</si>
  <si>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</si>
  <si>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</si>
  <si>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</si>
  <si>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</si>
  <si>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</si>
  <si>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</si>
  <si>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</si>
  <si>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</si>
  <si>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</si>
  <si>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</si>
  <si>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</si>
  <si>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</si>
  <si>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</si>
  <si>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</si>
  <si>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</si>
  <si>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</si>
  <si>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</si>
  <si>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</si>
  <si>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</si>
  <si>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</si>
  <si>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</si>
  <si>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</si>
  <si>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</si>
  <si>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</si>
  <si>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</si>
  <si>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</si>
  <si>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</si>
  <si>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</si>
  <si>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</si>
  <si>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</si>
  <si>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</si>
  <si>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</si>
  <si>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</si>
  <si>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</si>
  <si>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</si>
  <si>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</si>
  <si>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</si>
  <si>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</si>
  <si>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</si>
  <si>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</si>
  <si>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</si>
  <si>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</si>
  <si>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</si>
  <si>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</si>
  <si>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</si>
  <si>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</si>
  <si>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</si>
  <si>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</si>
  <si>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</si>
  <si>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</si>
  <si>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</si>
  <si>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</si>
  <si>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</si>
  <si>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</si>
  <si>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</si>
  <si>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</si>
  <si>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</si>
  <si>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</si>
  <si>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</si>
  <si>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</si>
  <si>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</si>
  <si>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</si>
  <si>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</si>
  <si>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</si>
  <si>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</si>
  <si>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</si>
  <si>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</si>
  <si>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</si>
  <si>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</si>
  <si>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</si>
  <si>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</si>
  <si>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</si>
  <si>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</si>
  <si>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</si>
  <si>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</si>
  <si>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</si>
  <si>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</si>
  <si>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</si>
  <si>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</si>
  <si>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</si>
  <si>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</si>
  <si>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</si>
  <si>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</si>
  <si>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</si>
  <si>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</si>
  <si>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</si>
  <si>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</si>
  <si>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</si>
  <si>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</si>
  <si>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</si>
  <si>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</si>
  <si>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</si>
  <si>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</si>
  <si>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</si>
  <si>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</si>
  <si>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</si>
  <si>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</si>
  <si>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</si>
  <si>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</si>
  <si>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</si>
  <si>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</si>
  <si>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</si>
  <si>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</si>
  <si>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</si>
  <si>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</si>
  <si>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</si>
  <si>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</si>
  <si>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</si>
  <si>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</si>
  <si>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</si>
  <si>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</si>
  <si>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</si>
  <si>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</si>
  <si>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</si>
  <si>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</si>
  <si>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</si>
  <si>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</si>
  <si>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</si>
  <si>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</si>
  <si>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</si>
  <si>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</si>
  <si>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</si>
  <si>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</si>
  <si>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</si>
  <si>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</si>
  <si>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</si>
  <si>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</si>
  <si>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</si>
  <si>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</si>
  <si>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</si>
  <si>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</si>
  <si>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</si>
  <si>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</si>
  <si>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</si>
  <si>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</si>
  <si>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</si>
  <si>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</si>
  <si>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</si>
  <si>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</si>
  <si>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</si>
  <si>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</si>
  <si>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</si>
  <si>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</si>
  <si>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</si>
  <si>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</si>
  <si>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</si>
  <si>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</si>
  <si>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</si>
  <si>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</si>
  <si>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</si>
  <si>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</si>
  <si>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</si>
  <si>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</si>
  <si>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</si>
  <si>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</si>
  <si>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</si>
  <si>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</si>
  <si>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</si>
  <si>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</si>
  <si>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</si>
  <si>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</si>
  <si>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</si>
  <si>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</si>
  <si>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</si>
  <si>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</si>
  <si>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</si>
  <si>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</si>
  <si>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</si>
  <si>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</si>
  <si>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</si>
  <si>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</si>
  <si>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</si>
  <si>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</si>
  <si>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</si>
  <si>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</si>
  <si>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</si>
  <si>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</si>
  <si>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</si>
  <si>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</si>
  <si>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</si>
  <si>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</si>
  <si>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</si>
  <si>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</si>
  <si>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</si>
  <si>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</si>
  <si>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</si>
  <si>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</si>
  <si>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</si>
  <si>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</si>
  <si>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</si>
  <si>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</si>
  <si>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</si>
  <si>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</si>
  <si>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</si>
  <si>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</si>
  <si>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</si>
  <si>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</si>
  <si>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</si>
  <si>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</si>
  <si>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</si>
  <si>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</si>
  <si>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</si>
  <si>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</si>
  <si>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</si>
  <si>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</si>
  <si>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</si>
  <si>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</si>
  <si>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</si>
  <si>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</si>
  <si>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</si>
  <si>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</si>
  <si>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</si>
  <si>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</si>
  <si>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</si>
  <si>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</si>
  <si>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</si>
  <si>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</si>
  <si>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</si>
  <si>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</si>
  <si>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</si>
  <si>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</si>
  <si>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</si>
  <si>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</si>
  <si>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</si>
  <si>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</si>
  <si>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</si>
  <si>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</si>
  <si>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</si>
  <si>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</si>
  <si>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</si>
  <si>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</si>
  <si>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</si>
  <si>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</si>
  <si>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</si>
  <si>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</si>
  <si>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</si>
  <si>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</si>
  <si>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</si>
  <si>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</si>
  <si>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</si>
  <si>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</si>
  <si>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</si>
  <si>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</si>
  <si>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</si>
  <si>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</si>
  <si>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</si>
  <si>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</si>
  <si>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</si>
  <si>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</si>
  <si>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</si>
  <si>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</si>
  <si>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</si>
  <si>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</si>
  <si>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</si>
  <si>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</si>
  <si>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</si>
  <si>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</si>
  <si>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</si>
  <si>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</si>
  <si>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</si>
  <si>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</si>
  <si>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</si>
  <si>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</si>
  <si>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</si>
  <si>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</si>
  <si>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</si>
  <si>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</si>
  <si>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</si>
  <si>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</si>
  <si>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</si>
  <si>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</si>
  <si>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</si>
  <si>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</si>
  <si>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</si>
  <si>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</si>
  <si>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</si>
  <si>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</si>
  <si>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</si>
  <si>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</si>
  <si>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</si>
  <si>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</si>
  <si>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</si>
  <si>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</si>
  <si>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</si>
  <si>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</si>
  <si>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</si>
  <si>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</si>
  <si>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</si>
  <si>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</si>
  <si>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</si>
  <si>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</si>
  <si>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</si>
  <si>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</si>
  <si>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</si>
  <si>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</si>
  <si>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</si>
  <si>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</si>
  <si>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</si>
  <si>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</si>
  <si>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</si>
  <si>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</si>
  <si>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</si>
  <si>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</si>
  <si>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</si>
  <si>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</si>
  <si>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</si>
  <si>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</si>
  <si>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</si>
  <si>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</si>
  <si>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</si>
  <si>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</si>
  <si>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</si>
  <si>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</si>
  <si>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</si>
  <si>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</si>
  <si>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</si>
  <si>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</si>
  <si>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</si>
  <si>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</si>
  <si>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</si>
  <si>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</si>
  <si>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</si>
  <si>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</si>
  <si>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</si>
  <si>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</si>
  <si>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</si>
  <si>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</si>
  <si>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</si>
  <si>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</si>
  <si>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</si>
  <si>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</si>
  <si>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</si>
  <si>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</si>
  <si>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</si>
  <si>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</si>
  <si>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</si>
  <si>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</si>
  <si>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</si>
  <si>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</si>
  <si>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</si>
  <si>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</si>
  <si>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</si>
  <si>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</si>
  <si>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</si>
  <si>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</si>
  <si>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</si>
  <si>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</si>
  <si>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</si>
  <si>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</si>
  <si>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</si>
  <si>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</si>
  <si>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</si>
  <si>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</si>
  <si>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</si>
  <si>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</si>
  <si>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</si>
  <si>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</si>
  <si>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</si>
  <si>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</si>
  <si>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</si>
  <si>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</si>
  <si>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</si>
  <si>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</si>
  <si>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</si>
  <si>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</si>
  <si>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</si>
  <si>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</si>
  <si>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</si>
  <si>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</si>
  <si>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</si>
  <si>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</si>
  <si>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</si>
  <si>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</si>
  <si>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</si>
  <si>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</si>
  <si>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</si>
  <si>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</si>
  <si>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</si>
  <si>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</si>
  <si>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</si>
  <si>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</si>
  <si>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</si>
  <si>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</si>
  <si>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</si>
  <si>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</si>
  <si>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</si>
  <si>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</si>
  <si>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</si>
  <si>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</si>
  <si>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</si>
  <si>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</si>
  <si>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</si>
  <si>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</si>
  <si>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</si>
  <si>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</si>
  <si>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</si>
  <si>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</si>
  <si>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</si>
  <si>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</si>
  <si>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</si>
  <si>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</si>
  <si>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</si>
  <si>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</si>
  <si>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</si>
  <si>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</si>
  <si>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</si>
  <si>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</si>
  <si>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</si>
  <si>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</si>
  <si>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</si>
  <si>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</si>
  <si>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</si>
  <si>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</si>
  <si>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</si>
  <si>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</si>
  <si>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</si>
  <si>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</si>
  <si>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</si>
  <si>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</si>
  <si>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</si>
  <si>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</si>
  <si>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</si>
  <si>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</si>
  <si>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</si>
  <si>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</si>
  <si>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</si>
  <si>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</si>
  <si>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</si>
  <si>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</si>
  <si>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</si>
  <si>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</si>
  <si>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</si>
  <si>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</si>
  <si>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</si>
  <si>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</si>
  <si>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</si>
  <si>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</si>
  <si>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</si>
  <si>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</si>
  <si>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</si>
  <si>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</si>
  <si>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</si>
  <si>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</si>
  <si>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</si>
  <si>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</si>
  <si>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</si>
  <si>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</si>
  <si>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</si>
  <si>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</si>
  <si>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</si>
  <si>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</si>
  <si>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</si>
  <si>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</si>
  <si>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</si>
  <si>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</si>
  <si>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</si>
  <si>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</si>
  <si>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</si>
  <si>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</si>
  <si>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</si>
  <si>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</si>
  <si>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</si>
  <si>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</si>
  <si>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</si>
  <si>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</si>
  <si>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</si>
  <si>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</si>
  <si>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</si>
  <si>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</si>
  <si>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</si>
  <si>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</si>
  <si>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</si>
  <si>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</si>
  <si>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</si>
  <si>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</si>
  <si>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</si>
  <si>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</si>
  <si>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</si>
  <si>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</si>
  <si>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</si>
  <si>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</si>
  <si>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</si>
  <si>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</si>
  <si>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</si>
  <si>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</si>
  <si>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</si>
  <si>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</si>
  <si>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</si>
  <si>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</si>
  <si>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</si>
  <si>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</si>
  <si>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</si>
  <si>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</si>
  <si>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</si>
  <si>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</si>
  <si>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</si>
  <si>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</si>
  <si>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</si>
  <si>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</si>
  <si>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</si>
  <si>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</si>
  <si>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</si>
  <si>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</si>
  <si>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</si>
  <si>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</si>
  <si>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</si>
  <si>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</si>
  <si>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</si>
  <si>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</si>
  <si>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</si>
  <si>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</si>
  <si>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</si>
  <si>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</si>
  <si>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</si>
  <si>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</si>
  <si>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</si>
  <si>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</si>
  <si>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</si>
  <si>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</si>
  <si>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</si>
  <si>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</si>
  <si>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</si>
  <si>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</si>
  <si>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</si>
  <si>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</si>
  <si>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</si>
  <si>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</si>
  <si>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</si>
  <si>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</si>
  <si>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</si>
  <si>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</si>
  <si>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</si>
  <si>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</si>
  <si>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</si>
  <si>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</si>
  <si>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</si>
  <si>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</si>
  <si>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</si>
  <si>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</si>
  <si>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</si>
  <si>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</si>
  <si>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</si>
  <si>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</si>
  <si>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</si>
  <si>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</si>
  <si>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</si>
  <si>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</si>
  <si>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</si>
  <si>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</si>
  <si>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</si>
  <si>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</si>
  <si>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</si>
  <si>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</si>
  <si>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</si>
  <si>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</si>
  <si>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</si>
  <si>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</si>
  <si>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</si>
  <si>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</si>
  <si>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</si>
  <si>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</si>
  <si>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</si>
  <si>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</si>
  <si>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</si>
  <si>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</si>
  <si>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</si>
  <si>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</si>
  <si>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</si>
  <si>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</si>
  <si>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</si>
  <si>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</si>
  <si>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</si>
  <si>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</si>
  <si>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</si>
  <si>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</si>
  <si>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</si>
  <si>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</si>
  <si>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</si>
  <si>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</si>
  <si>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</si>
  <si>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</si>
  <si>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</si>
  <si>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</si>
  <si>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</si>
  <si>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</si>
  <si>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</si>
  <si>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</si>
  <si>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</si>
  <si>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</si>
  <si>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</si>
  <si>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</si>
  <si>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</si>
  <si>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</si>
  <si>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</si>
  <si>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</si>
  <si>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</si>
  <si>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</si>
  <si>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</si>
  <si>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</si>
  <si>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</si>
  <si>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</si>
  <si>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</si>
  <si>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</si>
  <si>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</si>
  <si>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</si>
  <si>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</si>
  <si>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</si>
  <si>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</si>
  <si>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</si>
  <si>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</si>
  <si>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</si>
  <si>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</si>
  <si>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</si>
  <si>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</si>
  <si>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</si>
  <si>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</si>
  <si>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</si>
  <si>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</si>
  <si>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</si>
  <si>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</si>
  <si>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</si>
  <si>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</si>
  <si>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</si>
  <si>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</si>
  <si>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</si>
  <si>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</si>
  <si>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</si>
  <si>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</si>
  <si>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</si>
  <si>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</si>
  <si>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</si>
  <si>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</si>
  <si>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</si>
  <si>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</si>
  <si>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</si>
  <si>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</si>
  <si>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</si>
  <si>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</si>
  <si>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</si>
  <si>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</si>
  <si>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</si>
  <si>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</si>
  <si>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</si>
  <si>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</si>
  <si>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</si>
  <si>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</si>
  <si>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</si>
  <si>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</si>
  <si>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</si>
  <si>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</si>
  <si>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</si>
  <si>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</si>
  <si>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</si>
  <si>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</si>
  <si>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</si>
  <si>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</si>
  <si>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</si>
  <si>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</si>
  <si>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</si>
  <si>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</si>
  <si>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</si>
  <si>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</si>
  <si>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</si>
  <si>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</si>
  <si>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</si>
  <si>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</si>
  <si>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</si>
  <si>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</si>
  <si>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</si>
  <si>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</si>
  <si>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</si>
  <si>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</si>
  <si>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</si>
  <si>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</si>
  <si>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</si>
  <si>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</si>
  <si>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</si>
  <si>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</si>
  <si>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</si>
  <si>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</si>
  <si>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</si>
  <si>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</si>
  <si>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</si>
  <si>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</si>
  <si>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</si>
  <si>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</si>
  <si>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</si>
  <si>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</si>
  <si>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</si>
  <si>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</si>
  <si>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</si>
  <si>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</si>
  <si>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</si>
  <si>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</si>
  <si>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</si>
  <si>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</si>
  <si>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</si>
  <si>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</si>
  <si>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</si>
  <si>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</si>
  <si>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</si>
  <si>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</si>
  <si>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</si>
  <si>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</si>
  <si>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</si>
  <si>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</si>
  <si>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</si>
  <si>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</si>
  <si>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</si>
  <si>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</si>
  <si>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</si>
  <si>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</si>
  <si>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</si>
  <si>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</si>
  <si>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</si>
  <si>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</si>
  <si>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</si>
  <si>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</si>
  <si>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</si>
  <si>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</si>
  <si>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</si>
  <si>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</si>
  <si>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</si>
  <si>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</si>
  <si>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</si>
  <si>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</si>
  <si>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</si>
  <si>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</si>
  <si>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</si>
  <si>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</si>
  <si>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</si>
  <si>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</si>
  <si>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</si>
  <si>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</si>
  <si>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</si>
  <si>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</si>
  <si>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</si>
  <si>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</si>
  <si>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</si>
  <si>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</si>
  <si>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</si>
  <si>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</si>
  <si>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</si>
  <si>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</si>
  <si>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</si>
  <si>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</si>
  <si>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</si>
  <si>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</si>
  <si>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</si>
  <si>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</si>
  <si>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</si>
  <si>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</si>
  <si>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</si>
  <si>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</si>
  <si>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</si>
  <si>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</si>
  <si>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</si>
  <si>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</si>
  <si>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</si>
  <si>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</si>
  <si>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</si>
  <si>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</si>
  <si>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</si>
  <si>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</si>
  <si>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</si>
  <si>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</si>
  <si>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</si>
  <si>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</si>
  <si>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</si>
  <si>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</si>
  <si>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</si>
  <si>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</si>
  <si>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</si>
  <si>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</si>
  <si>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</si>
  <si>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</si>
  <si>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</si>
  <si>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</si>
  <si>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</si>
  <si>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</si>
  <si>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</si>
  <si>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</si>
  <si>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</si>
  <si>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</si>
  <si>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</si>
  <si>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</si>
  <si>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</si>
  <si>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</si>
  <si>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</si>
  <si>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</si>
  <si>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</si>
  <si>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</si>
  <si>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</si>
  <si>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</si>
  <si>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</si>
  <si>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</si>
  <si>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</si>
  <si>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</si>
  <si>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</si>
  <si>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</si>
  <si>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</si>
  <si>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</si>
  <si>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</si>
  <si>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</si>
  <si>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</si>
  <si>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</si>
  <si>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</si>
  <si>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</si>
  <si>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</si>
  <si>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</si>
  <si>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</si>
  <si>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</si>
  <si>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</si>
  <si>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</si>
  <si>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</si>
  <si>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</si>
  <si>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</si>
  <si>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</si>
  <si>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</si>
  <si>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</si>
  <si>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</si>
  <si>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</si>
  <si>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</si>
  <si>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</si>
  <si>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</si>
  <si>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</si>
  <si>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</si>
  <si>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</si>
  <si>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</si>
  <si>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</si>
  <si>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</si>
  <si>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</si>
  <si>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</si>
  <si>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</si>
  <si>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</si>
  <si>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</si>
  <si>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</si>
  <si>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</si>
  <si>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</si>
  <si>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</si>
  <si>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</si>
  <si>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</si>
  <si>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</si>
  <si>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</si>
  <si>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</si>
  <si>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</si>
  <si>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</si>
  <si>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</si>
  <si>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</si>
  <si>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</si>
  <si>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</si>
  <si>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</si>
  <si>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</si>
  <si>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</si>
  <si>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</si>
  <si>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</si>
  <si>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</si>
  <si>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</si>
  <si>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</si>
  <si>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</si>
  <si>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</si>
  <si>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</si>
  <si>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</si>
  <si>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</si>
  <si>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</si>
  <si>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</si>
  <si>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</si>
  <si>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</si>
  <si>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</si>
  <si>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</si>
  <si>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</si>
  <si>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</si>
  <si>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</si>
  <si>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</si>
  <si>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</si>
  <si>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</si>
  <si>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</si>
  <si>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</si>
  <si>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</si>
  <si>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</si>
  <si>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</si>
  <si>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</si>
  <si>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</si>
  <si>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</si>
  <si>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</si>
  <si>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</si>
  <si>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</si>
  <si>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</si>
  <si>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</si>
  <si>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</si>
  <si>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</si>
  <si>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</si>
  <si>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</si>
  <si>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</si>
  <si>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</si>
  <si>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</si>
  <si>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</si>
  <si>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</si>
  <si>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</si>
  <si>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</si>
  <si>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</si>
  <si>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</si>
  <si>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</si>
  <si>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</si>
  <si>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</si>
  <si>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</si>
  <si>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</si>
  <si>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</si>
  <si>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</si>
  <si>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</si>
  <si>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</si>
  <si>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</si>
  <si>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</si>
  <si>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</si>
  <si>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</si>
  <si>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</si>
  <si>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</si>
  <si>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</si>
  <si>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</si>
  <si>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</si>
  <si>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</si>
  <si>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</si>
  <si>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</si>
  <si>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</si>
  <si>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</si>
  <si>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</si>
  <si>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</si>
  <si>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</si>
  <si>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</si>
  <si>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</si>
  <si>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</si>
  <si>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</si>
  <si>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</si>
  <si>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</si>
  <si>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</si>
  <si>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</si>
  <si>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</si>
  <si>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</si>
  <si>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</si>
  <si>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</si>
  <si>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</si>
  <si>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</si>
  <si>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</si>
  <si>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</si>
  <si>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</si>
  <si>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</si>
  <si>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</si>
  <si>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</si>
  <si>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</si>
  <si>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</si>
  <si>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</si>
  <si>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</si>
  <si>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</si>
  <si>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</si>
  <si>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</si>
  <si>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</si>
  <si>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</si>
  <si>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</si>
  <si>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</si>
  <si>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</si>
  <si>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</si>
  <si>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</si>
  <si>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</si>
  <si>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</si>
  <si>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</si>
  <si>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</si>
  <si>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</si>
  <si>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</si>
  <si>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</si>
  <si>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</si>
  <si>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</si>
  <si>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</si>
  <si>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</si>
  <si>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</si>
  <si>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</si>
  <si>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</si>
  <si>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</si>
  <si>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</si>
  <si>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</si>
  <si>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</si>
  <si>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</si>
  <si>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</si>
  <si>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</si>
  <si>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</si>
  <si>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</si>
  <si>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</si>
  <si>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</si>
  <si>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</si>
  <si>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</si>
  <si>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</si>
  <si>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</si>
  <si>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</si>
  <si>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</si>
  <si>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</si>
  <si>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</si>
  <si>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</si>
  <si>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</si>
  <si>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</si>
  <si>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</si>
  <si>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</si>
  <si>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</si>
  <si>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</si>
  <si>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</si>
  <si>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</si>
  <si>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</si>
  <si>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</si>
  <si>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</si>
  <si>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</si>
  <si>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</si>
  <si>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</si>
  <si>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</si>
  <si>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</si>
  <si>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</si>
  <si>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</si>
  <si>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</si>
  <si>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</si>
  <si>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</si>
  <si>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</si>
  <si>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</si>
  <si>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</si>
  <si>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</si>
  <si>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</si>
  <si>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</si>
  <si>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</si>
  <si>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</si>
  <si>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</si>
  <si>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</si>
  <si>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</si>
  <si>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</si>
  <si>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</si>
  <si>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</si>
  <si>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</si>
  <si>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</si>
  <si>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</si>
  <si>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</si>
  <si>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</si>
  <si>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</si>
  <si>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</si>
  <si>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</si>
  <si>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</si>
  <si>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</si>
  <si>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</si>
  <si>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</si>
  <si>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</si>
  <si>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</si>
  <si>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</si>
  <si>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</si>
  <si>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</si>
  <si>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</si>
  <si>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</si>
  <si>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</si>
  <si>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</si>
  <si>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</si>
  <si>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</si>
  <si>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</si>
  <si>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</si>
  <si>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</si>
  <si>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</si>
  <si>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</si>
  <si>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</si>
  <si>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</si>
  <si>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</si>
  <si>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</si>
  <si>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</si>
  <si>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</si>
  <si>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</si>
  <si>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</si>
  <si>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</si>
  <si>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</si>
  <si>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</si>
  <si>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</si>
  <si>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</si>
  <si>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</si>
  <si>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</si>
  <si>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</si>
  <si>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</si>
  <si>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</si>
  <si>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</si>
  <si>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</si>
  <si>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</si>
  <si>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</si>
  <si>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</si>
  <si>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</si>
  <si>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</si>
  <si>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</si>
  <si>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</si>
  <si>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</si>
  <si>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</si>
  <si>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</si>
  <si>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</si>
  <si>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</si>
  <si>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</si>
  <si>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</si>
  <si>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</si>
  <si>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</si>
  <si>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</si>
  <si>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</si>
  <si>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</si>
  <si>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</si>
  <si>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</si>
  <si>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</si>
  <si>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</si>
  <si>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</si>
  <si>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</si>
  <si>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</si>
  <si>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</si>
  <si>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</si>
  <si>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</si>
  <si>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</si>
  <si>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</si>
  <si>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</si>
  <si>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</si>
  <si>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</si>
  <si>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</si>
  <si>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</si>
  <si>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</si>
  <si>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</si>
  <si>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</si>
  <si>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</si>
  <si>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</si>
  <si>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</si>
  <si>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</si>
  <si>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</si>
  <si>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</si>
  <si>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</si>
  <si>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</si>
  <si>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</si>
  <si>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</si>
  <si>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</si>
  <si>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</si>
  <si>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</si>
  <si>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</si>
  <si>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</si>
  <si>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</si>
  <si>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</si>
  <si>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</si>
  <si>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</si>
  <si>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</si>
  <si>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</si>
  <si>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</si>
  <si>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</si>
  <si>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</si>
  <si>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</si>
  <si>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</si>
  <si>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</si>
  <si>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</si>
  <si>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</si>
  <si>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</si>
  <si>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</si>
  <si>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</si>
  <si>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</si>
  <si>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</si>
  <si>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</si>
  <si>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</si>
  <si>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</si>
  <si>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</si>
  <si>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</si>
  <si>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</si>
  <si>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</si>
  <si>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</si>
  <si>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</si>
  <si>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</si>
  <si>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</si>
  <si>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</si>
  <si>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</si>
  <si>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</si>
  <si>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</si>
  <si>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</si>
  <si>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</si>
  <si>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</si>
  <si>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</si>
  <si>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</si>
  <si>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</si>
  <si>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</si>
  <si>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</si>
  <si>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</si>
  <si>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</si>
  <si>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</si>
  <si>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</si>
  <si>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</si>
  <si>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</si>
  <si>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</si>
  <si>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</si>
  <si>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</si>
  <si>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</si>
  <si>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</si>
  <si>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</si>
  <si>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</si>
  <si>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</si>
  <si>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</si>
  <si>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</si>
  <si>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</si>
  <si>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</si>
  <si>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</si>
  <si>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</si>
  <si>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</si>
  <si>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</si>
  <si>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</si>
  <si>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</si>
  <si>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</si>
  <si>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</si>
  <si>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</si>
  <si>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</si>
  <si>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</si>
  <si>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</si>
  <si>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</si>
  <si>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</si>
  <si>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</si>
  <si>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</si>
  <si>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</si>
  <si>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</si>
  <si>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</si>
  <si>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</si>
  <si>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</si>
  <si>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</si>
  <si>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</si>
  <si>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</si>
  <si>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</si>
  <si>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</si>
  <si>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</si>
  <si>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</si>
  <si>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</si>
  <si>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</si>
  <si>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</si>
  <si>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</si>
  <si>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</si>
  <si>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</si>
  <si>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</si>
  <si>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</si>
  <si>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</si>
  <si>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</si>
  <si>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</si>
  <si>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</si>
  <si>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</si>
  <si>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</si>
  <si>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</si>
  <si>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</si>
  <si>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</si>
  <si>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</si>
  <si>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</si>
  <si>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</si>
  <si>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</si>
  <si>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</si>
  <si>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</si>
  <si>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</si>
  <si>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</si>
  <si>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</si>
  <si>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</si>
  <si>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</si>
  <si>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</si>
  <si>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</si>
  <si>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</si>
  <si>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</si>
  <si>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</si>
  <si>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</si>
  <si>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</si>
  <si>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</si>
  <si>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</si>
  <si>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</si>
  <si>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</si>
  <si>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</si>
  <si>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</si>
  <si>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</si>
  <si>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</si>
  <si>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</si>
  <si>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</si>
  <si>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</si>
  <si>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</si>
  <si>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</si>
  <si>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</si>
  <si>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</si>
  <si>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</si>
  <si>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</si>
  <si>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</si>
  <si>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</si>
  <si>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</si>
  <si>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</si>
  <si>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</si>
  <si>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</si>
  <si>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</si>
  <si>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</si>
  <si>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</si>
  <si>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</si>
  <si>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</si>
  <si>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</si>
  <si>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</si>
  <si>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</si>
  <si>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</si>
  <si>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</si>
  <si>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</si>
  <si>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</si>
  <si>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</si>
  <si>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</si>
  <si>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</si>
  <si>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</si>
  <si>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</si>
  <si>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</si>
  <si>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</si>
  <si>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</si>
  <si>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</si>
  <si>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</si>
  <si>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</si>
  <si>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</si>
  <si>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</si>
  <si>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</si>
  <si>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</si>
  <si>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</si>
  <si>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</si>
  <si>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</si>
  <si>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</si>
  <si>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</si>
  <si>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</si>
  <si>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</si>
  <si>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</si>
  <si>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</si>
  <si>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</si>
  <si>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</si>
  <si>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</si>
  <si>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</si>
  <si>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</si>
  <si>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</si>
  <si>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</si>
  <si>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</si>
  <si>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</si>
  <si>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</si>
  <si>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</si>
  <si>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</si>
  <si>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</si>
  <si>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</si>
  <si>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</si>
  <si>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</si>
  <si>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</si>
  <si>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</si>
  <si>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</si>
  <si>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</si>
  <si>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</si>
  <si>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</si>
  <si>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</si>
  <si>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</si>
  <si>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</si>
  <si>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</si>
  <si>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</si>
  <si>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</si>
  <si>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</si>
  <si>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</si>
  <si>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</si>
  <si>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</si>
  <si>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</si>
  <si>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</si>
  <si>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</si>
  <si>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</si>
  <si>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</si>
  <si>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</si>
  <si>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</si>
  <si>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</si>
  <si>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</si>
  <si>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</si>
  <si>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</si>
  <si>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</si>
  <si>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</si>
  <si>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</si>
  <si>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</si>
  <si>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</si>
  <si>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</si>
  <si>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</si>
  <si>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</si>
  <si>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</si>
  <si>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</si>
  <si>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</si>
  <si>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</si>
  <si>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</si>
  <si>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</si>
  <si>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</si>
  <si>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</si>
  <si>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</si>
  <si>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</si>
  <si>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</si>
  <si>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</si>
  <si>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</si>
  <si>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</si>
  <si>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</si>
  <si>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</si>
  <si>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</si>
  <si>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</si>
  <si>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</si>
  <si>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</si>
  <si>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</si>
  <si>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</si>
  <si>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</si>
  <si>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</si>
  <si>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</si>
  <si>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</si>
  <si>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</si>
  <si>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</si>
  <si>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</si>
  <si>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</si>
  <si>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</si>
  <si>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</si>
  <si>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</si>
  <si>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</si>
  <si>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</si>
  <si>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</si>
  <si>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</si>
  <si>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</si>
  <si>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</si>
  <si>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</si>
  <si>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</si>
  <si>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</si>
  <si>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</si>
  <si>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</si>
  <si>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</si>
  <si>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</si>
  <si>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</si>
  <si>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</si>
  <si>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</si>
  <si>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</si>
  <si>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</si>
  <si>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</si>
  <si>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</si>
  <si>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</si>
  <si>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</si>
  <si>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</si>
  <si>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</si>
  <si>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</si>
  <si>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</si>
  <si>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</si>
  <si>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</si>
  <si>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</si>
  <si>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</si>
  <si>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</si>
  <si>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</si>
  <si>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</si>
  <si>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</si>
  <si>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</si>
  <si>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</si>
  <si>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</si>
  <si>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</si>
  <si>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</si>
  <si>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</si>
  <si>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</si>
  <si>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</si>
  <si>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</si>
  <si>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</si>
  <si>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</si>
  <si>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</si>
  <si>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</si>
  <si>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</si>
  <si>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</si>
  <si>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</si>
  <si>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</si>
  <si>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</si>
  <si>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</si>
  <si>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</si>
  <si>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</si>
  <si>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</si>
  <si>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</si>
  <si>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</si>
  <si>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</si>
  <si>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</si>
  <si>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</si>
  <si>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</si>
  <si>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</si>
  <si>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</si>
  <si>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</si>
  <si>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</si>
  <si>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</si>
  <si>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</si>
  <si>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</si>
  <si>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</si>
  <si>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</si>
  <si>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</si>
  <si>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</si>
  <si>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</si>
  <si>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</si>
  <si>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</si>
  <si>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</si>
  <si>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</si>
  <si>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</si>
  <si>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</si>
  <si>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</si>
  <si>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</si>
  <si>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</si>
  <si>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</si>
  <si>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</si>
  <si>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</si>
  <si>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</si>
  <si>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</si>
  <si>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</si>
  <si>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</si>
  <si>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</si>
  <si>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</si>
  <si>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</si>
  <si>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</si>
  <si>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</si>
  <si>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</si>
  <si>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</si>
  <si>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</si>
  <si>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</si>
  <si>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</si>
  <si>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</si>
  <si>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</si>
  <si>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</si>
  <si>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</si>
  <si>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</si>
  <si>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</si>
  <si>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</si>
  <si>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</si>
  <si>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</si>
  <si>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</si>
  <si>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</si>
  <si>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</si>
  <si>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</si>
  <si>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</si>
  <si>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</si>
  <si>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</si>
  <si>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</si>
  <si>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</si>
  <si>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</si>
  <si>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</si>
  <si>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</si>
  <si>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</si>
  <si>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</si>
  <si>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</si>
  <si>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</si>
  <si>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</si>
  <si>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</si>
  <si>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</si>
  <si>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</si>
  <si>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</si>
  <si>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</si>
  <si>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</si>
  <si>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</si>
  <si>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</si>
  <si>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</si>
  <si>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</si>
  <si>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</si>
  <si>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</si>
  <si>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</si>
  <si>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</si>
  <si>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</si>
  <si>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</si>
  <si>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</si>
  <si>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</si>
  <si>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</si>
  <si>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</si>
  <si>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</si>
  <si>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</si>
  <si>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</si>
  <si>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</si>
  <si>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</si>
  <si>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</si>
  <si>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</si>
  <si>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</si>
  <si>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</si>
  <si>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</si>
  <si>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</si>
  <si>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</si>
  <si>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</si>
  <si>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</si>
  <si>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</si>
  <si>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</si>
  <si>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</si>
  <si>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</si>
  <si>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</si>
  <si>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</si>
  <si>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</si>
  <si>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</si>
  <si>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</si>
  <si>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</si>
  <si>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</si>
  <si>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</si>
  <si>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</si>
  <si>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</si>
  <si>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</si>
  <si>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</si>
  <si>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</si>
  <si>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</si>
  <si>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</si>
  <si>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</si>
  <si>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</si>
  <si>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</si>
  <si>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</si>
  <si>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</si>
  <si>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</si>
  <si>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</si>
  <si>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</si>
  <si>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</si>
  <si>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</si>
  <si>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</si>
  <si>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</si>
  <si>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</si>
  <si>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</si>
  <si>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</si>
  <si>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</si>
  <si>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</si>
  <si>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</si>
  <si>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</si>
  <si>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</si>
  <si>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</si>
  <si>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</si>
  <si>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</si>
  <si>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</si>
  <si>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</si>
  <si>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</si>
  <si>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</si>
  <si>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</si>
  <si>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</si>
  <si>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</si>
  <si>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</si>
  <si>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</si>
  <si>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</si>
  <si>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</si>
  <si>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</si>
  <si>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</si>
  <si>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</si>
  <si>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</si>
  <si>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</si>
  <si>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</si>
  <si>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</si>
  <si>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</si>
  <si>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</si>
  <si>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</si>
  <si>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</si>
  <si>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</si>
  <si>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</si>
  <si>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</si>
  <si>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</si>
  <si>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</si>
  <si>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</si>
  <si>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</si>
  <si>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</si>
  <si>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</si>
  <si>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</si>
  <si>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</si>
  <si>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</si>
  <si>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</si>
  <si>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</si>
  <si>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</si>
  <si>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</si>
  <si>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</si>
  <si>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</si>
  <si>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</si>
  <si>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</si>
  <si>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</si>
  <si>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</si>
  <si>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</si>
  <si>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</si>
  <si>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</si>
  <si>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</si>
  <si>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</si>
  <si>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</si>
  <si>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</si>
  <si>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</si>
  <si>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</si>
  <si>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</si>
  <si>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</si>
  <si>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</si>
  <si>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</si>
  <si>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</si>
  <si>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</si>
  <si>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</si>
  <si>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</si>
  <si>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</si>
  <si>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</si>
  <si>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</si>
  <si>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</si>
  <si>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</si>
  <si>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</si>
  <si>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</si>
  <si>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</si>
  <si>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</si>
  <si>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</si>
  <si>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</si>
  <si>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</si>
  <si>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</si>
  <si>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</si>
  <si>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</si>
  <si>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</si>
  <si>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</si>
  <si>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</si>
  <si>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</si>
  <si>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</si>
  <si>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</si>
  <si>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</si>
  <si>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</si>
  <si>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</si>
  <si>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</si>
  <si>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</si>
  <si>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</si>
  <si>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</si>
  <si>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</si>
  <si>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</si>
  <si>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</si>
  <si>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</si>
  <si>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</si>
  <si>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</si>
  <si>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</si>
  <si>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</si>
  <si>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</si>
  <si>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</si>
  <si>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</si>
  <si>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</si>
  <si>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</si>
  <si>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</si>
  <si>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</si>
  <si>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</si>
  <si>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</si>
  <si>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</si>
  <si>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</si>
  <si>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</si>
  <si>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</si>
  <si>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</si>
  <si>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</si>
  <si>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</si>
  <si>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</si>
  <si>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</si>
  <si>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</si>
  <si>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</si>
  <si>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</si>
  <si>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</si>
  <si>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</si>
  <si>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</si>
  <si>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</si>
  <si>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</si>
  <si>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</si>
  <si>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</si>
  <si>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</si>
  <si>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</si>
  <si>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</si>
  <si>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</si>
  <si>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</si>
  <si>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</si>
  <si>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</si>
  <si>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</si>
  <si>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</si>
  <si>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</si>
  <si>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</si>
  <si>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</si>
  <si>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</si>
  <si>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</si>
  <si>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</si>
  <si>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</si>
  <si>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</si>
  <si>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</si>
  <si>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</si>
  <si>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</si>
  <si>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</si>
  <si>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</si>
  <si>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</si>
  <si>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</si>
  <si>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</si>
  <si>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</si>
  <si>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</si>
  <si>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</si>
  <si>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</si>
  <si>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</si>
  <si>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</si>
  <si>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</si>
  <si>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</si>
  <si>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</si>
  <si>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</si>
  <si>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</si>
  <si>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</si>
  <si>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</si>
  <si>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</si>
  <si>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</si>
  <si>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</si>
  <si>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</si>
  <si>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</si>
  <si>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</si>
  <si>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</si>
  <si>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</si>
  <si>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</si>
  <si>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</si>
  <si>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</si>
  <si>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</si>
  <si>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</si>
  <si>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</si>
  <si>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</si>
  <si>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</si>
  <si>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</si>
  <si>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</si>
  <si>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</si>
  <si>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</si>
  <si>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</si>
  <si>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</si>
  <si>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</si>
  <si>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</si>
  <si>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</si>
  <si>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</si>
  <si>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</si>
  <si>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</si>
  <si>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</si>
  <si>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</si>
  <si>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</si>
  <si>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</si>
  <si>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</si>
  <si>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</si>
  <si>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</si>
  <si>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</si>
  <si>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</si>
  <si>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</si>
  <si>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</si>
  <si>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</si>
  <si>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</si>
  <si>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</si>
  <si>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</si>
  <si>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</si>
  <si>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</si>
  <si>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</si>
  <si>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</si>
  <si>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</si>
  <si>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</si>
  <si>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</si>
  <si>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</si>
  <si>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</si>
  <si>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</si>
  <si>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</si>
  <si>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</si>
  <si>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</si>
  <si>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</si>
  <si>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</si>
  <si>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</si>
  <si>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</si>
  <si>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</si>
  <si>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</si>
  <si>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</si>
  <si>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</si>
  <si>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</si>
  <si>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</si>
  <si>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</si>
  <si>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</si>
  <si>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</si>
  <si>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</si>
  <si>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</si>
  <si>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</si>
  <si>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</si>
  <si>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</si>
  <si>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</si>
  <si>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</si>
  <si>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</si>
  <si>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</si>
  <si>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</si>
  <si>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</si>
  <si>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</si>
  <si>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</si>
  <si>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</si>
  <si>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</si>
  <si>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</si>
  <si>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</si>
  <si>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</si>
  <si>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</si>
  <si>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</si>
  <si>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</si>
  <si>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</si>
  <si>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</si>
  <si>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</si>
  <si>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</si>
  <si>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</si>
  <si>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</si>
  <si>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</si>
  <si>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</si>
  <si>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</si>
  <si>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</si>
  <si>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</si>
  <si>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</si>
  <si>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</si>
  <si>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</si>
  <si>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</si>
  <si>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</si>
  <si>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</si>
  <si>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</si>
  <si>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</si>
  <si>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</si>
  <si>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</si>
  <si>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</si>
  <si>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</si>
  <si>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</si>
  <si>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</si>
  <si>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</si>
  <si>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</si>
  <si>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</si>
  <si>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</si>
  <si>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</si>
  <si>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</si>
  <si>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</si>
  <si>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</si>
  <si>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</si>
  <si>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</si>
  <si>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</si>
  <si>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</si>
  <si>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</si>
  <si>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</si>
  <si>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</si>
  <si>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</si>
  <si>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</si>
  <si>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</si>
  <si>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</si>
  <si>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</si>
  <si>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</si>
  <si>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</si>
  <si>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</si>
  <si>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</si>
  <si>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</si>
  <si>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</si>
  <si>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</si>
  <si>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</si>
  <si>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</si>
  <si>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</si>
  <si>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</si>
  <si>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</si>
  <si>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</si>
  <si>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</si>
  <si>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</si>
  <si>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</si>
  <si>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</si>
  <si>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</si>
  <si>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</si>
  <si>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</si>
  <si>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</si>
  <si>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</si>
  <si>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</si>
  <si>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</si>
  <si>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</si>
  <si>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</si>
  <si>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</si>
  <si>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</si>
  <si>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</si>
  <si>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</si>
  <si>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</si>
  <si>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</si>
  <si>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</si>
  <si>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</si>
  <si>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</si>
  <si>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</si>
  <si>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</si>
  <si>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</si>
  <si>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</si>
  <si>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</si>
  <si>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</si>
  <si>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</si>
  <si>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</si>
  <si>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</si>
  <si>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</si>
  <si>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</si>
  <si>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</si>
  <si>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</si>
  <si>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</si>
  <si>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</si>
  <si>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</si>
  <si>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</si>
  <si>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</si>
  <si>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</si>
  <si>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</si>
  <si>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</si>
  <si>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</si>
  <si>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</si>
  <si>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</si>
  <si>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</si>
  <si>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</si>
  <si>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</si>
  <si>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</si>
  <si>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</si>
  <si>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</si>
  <si>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</si>
  <si>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</si>
  <si>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</si>
  <si>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</si>
  <si>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</si>
  <si>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</si>
  <si>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</si>
  <si>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</si>
  <si>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</si>
  <si>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</si>
  <si>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</si>
  <si>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</si>
  <si>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</si>
  <si>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</si>
  <si>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</si>
  <si>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</si>
  <si>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</si>
  <si>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</si>
  <si>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</si>
  <si>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</si>
  <si>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</si>
  <si>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</si>
  <si>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</si>
  <si>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</si>
  <si>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</si>
  <si>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</si>
  <si>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</si>
  <si>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</si>
  <si>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</si>
  <si>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</si>
  <si>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</si>
  <si>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</si>
  <si>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</si>
  <si>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</si>
  <si>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</si>
  <si>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</si>
  <si>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</si>
  <si>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</si>
  <si>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</si>
  <si>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</si>
  <si>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</si>
  <si>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</si>
  <si>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</si>
  <si>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</si>
  <si>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</si>
  <si>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</si>
  <si>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</si>
  <si>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</si>
  <si>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</si>
  <si>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</si>
  <si>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</si>
  <si>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</si>
  <si>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</si>
  <si>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</si>
  <si>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</si>
  <si>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</si>
  <si>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</si>
  <si>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</si>
  <si>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</si>
  <si>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</si>
  <si>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</si>
  <si>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</si>
  <si>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</si>
  <si>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</si>
  <si>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</si>
  <si>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</si>
  <si>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</si>
  <si>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</si>
  <si>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</si>
  <si>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</si>
  <si>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</si>
  <si>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</si>
  <si>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</si>
  <si>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</si>
  <si>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</si>
  <si>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</si>
  <si>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</si>
  <si>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</si>
  <si>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</si>
  <si>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</si>
  <si>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</si>
  <si>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</si>
  <si>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</si>
  <si>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</si>
  <si>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</si>
  <si>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</si>
  <si>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</si>
  <si>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</si>
  <si>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</si>
  <si>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</si>
  <si>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</si>
  <si>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</si>
  <si>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</si>
  <si>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</si>
  <si>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</si>
  <si>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</si>
  <si>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</si>
  <si>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</si>
  <si>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</si>
  <si>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</si>
  <si>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</si>
  <si>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</si>
  <si>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</si>
  <si>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</si>
  <si>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</si>
  <si>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</si>
  <si>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</si>
  <si>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</si>
  <si>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</si>
  <si>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</si>
  <si>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</si>
  <si>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</si>
  <si>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</si>
  <si>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</si>
  <si>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</si>
  <si>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</si>
  <si>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</si>
  <si>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</si>
  <si>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</si>
  <si>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</si>
  <si>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</si>
  <si>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</si>
  <si>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</si>
  <si>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</si>
  <si>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</si>
  <si>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</si>
  <si>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</si>
  <si>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</si>
  <si>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</si>
  <si>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</si>
  <si>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</si>
  <si>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</si>
  <si>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</si>
  <si>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</si>
  <si>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</si>
  <si>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</si>
  <si>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</si>
  <si>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</si>
  <si>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</si>
  <si>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</si>
  <si>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</si>
  <si>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</si>
  <si>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</si>
  <si>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</si>
  <si>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</si>
  <si>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</si>
  <si>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</si>
  <si>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</si>
  <si>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</si>
  <si>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</si>
  <si>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</si>
  <si>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</si>
  <si>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</si>
  <si>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</si>
  <si>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</si>
  <si>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</si>
  <si>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</si>
  <si>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</si>
  <si>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</si>
  <si>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</si>
  <si>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</si>
  <si>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</si>
  <si>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</si>
  <si>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</si>
  <si>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</si>
  <si>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</si>
  <si>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</si>
  <si>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</si>
  <si>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</si>
  <si>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</si>
  <si>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</si>
  <si>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</si>
  <si>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</si>
  <si>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</si>
  <si>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</si>
  <si>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</si>
  <si>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</si>
  <si>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</si>
  <si>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</si>
  <si>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</si>
  <si>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</si>
  <si>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</si>
  <si>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</si>
  <si>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</si>
  <si>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</si>
  <si>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</si>
  <si>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</si>
  <si>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</si>
  <si>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</si>
  <si>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</si>
  <si>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</si>
  <si>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</si>
  <si>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</si>
  <si>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</si>
  <si>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</si>
  <si>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</si>
  <si>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</si>
  <si>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</si>
  <si>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</si>
  <si>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</si>
  <si>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</si>
  <si>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</si>
  <si>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</si>
  <si>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</si>
  <si>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</si>
  <si>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</si>
  <si>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</si>
  <si>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</si>
  <si>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</si>
  <si>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</si>
  <si>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</si>
  <si>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</si>
  <si>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</si>
  <si>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</si>
  <si>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</si>
  <si>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</si>
  <si>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</si>
  <si>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</si>
  <si>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</si>
  <si>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</si>
  <si>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</si>
  <si>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</si>
  <si>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</si>
  <si>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</si>
  <si>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</si>
  <si>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</si>
  <si>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</si>
  <si>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</si>
  <si>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</si>
  <si>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</si>
  <si>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</si>
  <si>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</si>
  <si>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</si>
  <si>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</si>
  <si>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</si>
  <si>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</si>
  <si>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</si>
  <si>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</si>
  <si>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</si>
  <si>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</si>
  <si>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</si>
  <si>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</si>
  <si>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</si>
  <si>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</si>
  <si>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</si>
  <si>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</si>
  <si>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</si>
  <si>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</si>
  <si>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</si>
  <si>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</si>
  <si>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</si>
  <si>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</si>
  <si>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</si>
  <si>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</si>
  <si>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</si>
  <si>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</si>
  <si>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</si>
  <si>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</si>
  <si>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</si>
  <si>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</si>
  <si>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</si>
  <si>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</si>
  <si>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</si>
  <si>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</si>
  <si>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</si>
  <si>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</si>
  <si>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</si>
  <si>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</si>
  <si>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</si>
  <si>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</si>
  <si>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</si>
  <si>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</si>
  <si>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</si>
  <si>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</si>
  <si>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</si>
  <si>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</si>
  <si>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</si>
  <si>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</si>
  <si>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</si>
  <si>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</si>
  <si>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</si>
  <si>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</si>
  <si>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</si>
  <si>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</si>
  <si>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</si>
  <si>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</si>
  <si>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</si>
  <si>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</si>
  <si>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</si>
  <si>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</si>
  <si>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</si>
  <si>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</si>
  <si>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</si>
  <si>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</si>
  <si>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</si>
  <si>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</si>
  <si>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</si>
  <si>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</si>
  <si>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</si>
  <si>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</si>
  <si>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</si>
  <si>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</si>
  <si>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</si>
  <si>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</si>
  <si>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</si>
  <si>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</si>
  <si>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</si>
  <si>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</si>
  <si>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</si>
  <si>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</si>
  <si>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</si>
  <si>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</si>
  <si>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</si>
  <si>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</si>
  <si>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</si>
  <si>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</si>
  <si>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</si>
  <si>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</si>
  <si>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</si>
  <si>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</si>
  <si>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</si>
  <si>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</si>
  <si>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</si>
  <si>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</si>
  <si>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</si>
  <si>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</si>
  <si>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</si>
  <si>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</si>
  <si>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</si>
  <si>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</si>
  <si>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</si>
  <si>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</si>
  <si>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</si>
  <si>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</si>
  <si>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</si>
  <si>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</si>
  <si>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</si>
  <si>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</si>
  <si>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</si>
  <si>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</si>
  <si>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</si>
  <si>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</si>
  <si>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</si>
  <si>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</si>
  <si>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</si>
  <si>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</si>
  <si>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</si>
  <si>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</si>
  <si>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</si>
  <si>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</si>
  <si>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</si>
  <si>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</si>
  <si>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</si>
  <si>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</si>
  <si>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</si>
  <si>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</si>
  <si>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</si>
  <si>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</si>
  <si>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</si>
  <si>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</si>
  <si>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</si>
  <si>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</si>
  <si>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</si>
  <si>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</si>
  <si>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</si>
  <si>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</si>
  <si>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</si>
  <si>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</si>
  <si>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</si>
  <si>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</si>
  <si>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</si>
  <si>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</si>
  <si>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</si>
  <si>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</si>
  <si>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</si>
  <si>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</si>
  <si>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</si>
  <si>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</si>
  <si>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</si>
  <si>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</si>
  <si>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</si>
  <si>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</si>
  <si>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</si>
  <si>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</si>
  <si>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</si>
  <si>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</si>
  <si>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</si>
  <si>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</si>
  <si>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</si>
  <si>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</si>
  <si>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</si>
  <si>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</si>
  <si>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</si>
  <si>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</si>
  <si>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</si>
  <si>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</si>
  <si>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</si>
  <si>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</si>
  <si>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</si>
  <si>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</si>
  <si>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</si>
  <si>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</si>
  <si>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</si>
  <si>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</si>
  <si>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</si>
  <si>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</si>
  <si>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</si>
  <si>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</si>
  <si>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</si>
  <si>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</si>
  <si>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</si>
  <si>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</si>
  <si>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</si>
  <si>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</si>
  <si>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</si>
  <si>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</si>
  <si>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</si>
  <si>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</si>
  <si>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</si>
  <si>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</si>
  <si>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</si>
  <si>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</si>
  <si>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</si>
  <si>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</si>
  <si>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</si>
  <si>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</si>
  <si>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</si>
  <si>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</si>
  <si>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</si>
  <si>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</si>
  <si>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</si>
  <si>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</si>
  <si>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</si>
  <si>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</si>
  <si>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</si>
  <si>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</si>
  <si>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</si>
  <si>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</si>
  <si>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</si>
  <si>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</si>
  <si>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</si>
  <si>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</si>
  <si>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</si>
  <si>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</si>
  <si>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</si>
  <si>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</si>
  <si>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</si>
  <si>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</si>
  <si>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</si>
  <si>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</si>
  <si>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</si>
  <si>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</si>
  <si>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</si>
  <si>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</si>
  <si>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</si>
  <si>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</si>
  <si>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</si>
  <si>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</si>
  <si>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</si>
  <si>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</si>
  <si>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</si>
  <si>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</si>
  <si>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</si>
  <si>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</si>
  <si>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</si>
  <si>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</si>
  <si>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</si>
  <si>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</si>
  <si>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</si>
  <si>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</si>
  <si>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</si>
  <si>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</si>
  <si>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</si>
  <si>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</si>
  <si>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</si>
  <si>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</si>
  <si>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</si>
  <si>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</si>
  <si>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</si>
  <si>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</si>
  <si>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</si>
  <si>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</si>
  <si>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</si>
  <si>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</si>
  <si>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</si>
  <si>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</si>
  <si>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</si>
  <si>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</si>
  <si>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</si>
  <si>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</si>
  <si>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</si>
  <si>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</si>
  <si>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</si>
  <si>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</si>
  <si>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</si>
  <si>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</si>
  <si>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</si>
  <si>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</si>
  <si>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</si>
  <si>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</si>
  <si>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</si>
  <si>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</si>
  <si>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</si>
  <si>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</si>
  <si>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</si>
  <si>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</si>
  <si>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</si>
  <si>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</si>
  <si>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</si>
  <si>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</si>
  <si>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</si>
  <si>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</si>
  <si>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</si>
  <si>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</si>
  <si>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</si>
  <si>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</si>
  <si>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</si>
  <si>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</si>
  <si>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</si>
  <si>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</si>
  <si>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</si>
  <si>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</si>
  <si>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</si>
  <si>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</si>
  <si>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</si>
  <si>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</si>
  <si>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</si>
  <si>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</si>
  <si>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</si>
  <si>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</si>
  <si>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</si>
  <si>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</si>
  <si>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</si>
  <si>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</si>
  <si>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</si>
  <si>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</si>
  <si>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</si>
  <si>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</si>
  <si>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</si>
  <si>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</si>
  <si>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</si>
  <si>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</si>
  <si>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</si>
  <si>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</si>
  <si>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</si>
  <si>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</si>
  <si>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</si>
  <si>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</si>
  <si>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</si>
  <si>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</si>
  <si>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</si>
  <si>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</si>
  <si>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</si>
  <si>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</si>
  <si>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</si>
  <si>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</si>
  <si>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</si>
  <si>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</si>
  <si>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</si>
  <si>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</si>
  <si>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</si>
  <si>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</si>
  <si>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</si>
  <si>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</si>
  <si>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</si>
  <si>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</si>
  <si>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</si>
  <si>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</si>
  <si>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</si>
  <si>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</si>
  <si>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</si>
  <si>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</si>
  <si>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</si>
  <si>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</si>
  <si>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</si>
  <si>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</si>
  <si>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</si>
  <si>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</si>
  <si>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</si>
  <si>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</si>
  <si>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</si>
  <si>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</si>
  <si>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</si>
  <si>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</si>
  <si>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</si>
  <si>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</si>
  <si>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</si>
  <si>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</si>
  <si>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</si>
  <si>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</si>
  <si>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</si>
  <si>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</si>
  <si>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</si>
  <si>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</si>
  <si>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</si>
  <si>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</si>
  <si>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</si>
  <si>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</si>
  <si>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</si>
  <si>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</si>
  <si>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</si>
  <si>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</si>
  <si>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</si>
  <si>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</si>
  <si>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</si>
  <si>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</si>
  <si>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</si>
  <si>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</si>
  <si>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</si>
  <si>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</si>
  <si>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</si>
  <si>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</si>
  <si>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</si>
  <si>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</si>
  <si>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</si>
  <si>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</si>
  <si>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</si>
  <si>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</si>
  <si>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</si>
  <si>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</si>
  <si>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</si>
  <si>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</si>
  <si>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</si>
  <si>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</si>
  <si>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</si>
  <si>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</si>
  <si>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</si>
  <si>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</si>
  <si>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</si>
  <si>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</si>
  <si>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</si>
  <si>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</si>
  <si>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</si>
  <si>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</si>
  <si>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</si>
  <si>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</si>
  <si>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</si>
  <si>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</si>
  <si>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</si>
  <si>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</si>
  <si>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</si>
  <si>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</si>
  <si>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</si>
  <si>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</si>
  <si>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</si>
  <si>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</si>
  <si>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</si>
  <si>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</si>
  <si>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</si>
  <si>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</si>
  <si>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</si>
  <si>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</si>
  <si>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</si>
  <si>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</si>
  <si>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</si>
  <si>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</si>
  <si>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</si>
  <si>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</si>
  <si>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</si>
  <si>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</si>
  <si>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</si>
  <si>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</si>
  <si>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</si>
  <si>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</si>
  <si>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</si>
  <si>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</si>
  <si>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</si>
  <si>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</si>
  <si>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</si>
  <si>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</si>
  <si>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</si>
  <si>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</si>
  <si>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</si>
  <si>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</si>
  <si>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</si>
  <si>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</si>
  <si>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</si>
  <si>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</si>
  <si>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</si>
  <si>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</si>
  <si>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</si>
  <si>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</si>
  <si>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</si>
  <si>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</si>
  <si>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</si>
  <si>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</si>
  <si>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</si>
  <si>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</si>
  <si>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</si>
  <si>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</si>
  <si>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</si>
  <si>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</si>
  <si>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</si>
  <si>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</si>
  <si>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</si>
  <si>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</si>
  <si>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</si>
  <si>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</si>
  <si>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</si>
  <si>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</si>
  <si>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</si>
  <si>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</si>
  <si>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</si>
  <si>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</si>
  <si>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</si>
  <si>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</si>
  <si>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</si>
  <si>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</si>
  <si>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</si>
  <si>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</si>
  <si>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</si>
  <si>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</si>
  <si>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</si>
  <si>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</si>
  <si>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</si>
  <si>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</si>
  <si>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</si>
  <si>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</si>
  <si>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</si>
  <si>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</si>
  <si>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</si>
  <si>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</si>
  <si>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</si>
  <si>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</si>
  <si>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</si>
  <si>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</si>
  <si>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</si>
  <si>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</si>
  <si>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</si>
  <si>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</si>
  <si>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</si>
  <si>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</si>
  <si>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</si>
  <si>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</si>
  <si>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</si>
  <si>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</si>
  <si>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</si>
  <si>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</si>
  <si>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</si>
  <si>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</si>
  <si>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</si>
  <si>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</si>
  <si>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</si>
  <si>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</si>
  <si>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</si>
  <si>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</si>
  <si>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</si>
  <si>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</si>
  <si>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</si>
  <si>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</si>
  <si>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</si>
  <si>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</si>
  <si>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</si>
  <si>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</si>
  <si>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</si>
  <si>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</si>
  <si>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</si>
  <si>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</si>
  <si>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</si>
  <si>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</si>
  <si>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</si>
  <si>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</si>
  <si>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</si>
  <si>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</si>
  <si>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</si>
  <si>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</si>
  <si>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</si>
  <si>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</si>
  <si>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</si>
  <si>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</si>
  <si>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</si>
  <si>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</si>
  <si>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</si>
  <si>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</si>
  <si>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</si>
  <si>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</si>
  <si>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</si>
  <si>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</si>
  <si>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</si>
  <si>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</si>
  <si>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</si>
  <si>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</si>
  <si>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</si>
  <si>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</si>
  <si>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</si>
  <si>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</si>
  <si>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</si>
  <si>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</si>
  <si>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</si>
  <si>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</si>
  <si>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</si>
  <si>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</si>
  <si>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</si>
  <si>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</si>
  <si>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</si>
  <si>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</si>
  <si>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</si>
  <si>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</si>
  <si>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</si>
  <si>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</si>
  <si>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</si>
  <si>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</si>
  <si>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</si>
  <si>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</si>
  <si>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</si>
  <si>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</si>
  <si>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</si>
  <si>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</si>
  <si>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</si>
  <si>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</si>
  <si>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</si>
  <si>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</si>
  <si>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</si>
  <si>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</si>
  <si>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</si>
  <si>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</si>
  <si>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</si>
  <si>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</si>
  <si>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</si>
  <si>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</si>
  <si>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</si>
  <si>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</si>
  <si>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</si>
  <si>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</si>
  <si>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</si>
  <si>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</si>
  <si>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</si>
  <si>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</si>
  <si>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</si>
  <si>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</si>
  <si>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</si>
  <si>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</si>
  <si>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</si>
  <si>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</si>
  <si>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</si>
  <si>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</si>
  <si>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</si>
  <si>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</si>
  <si>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</si>
  <si>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</si>
  <si>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</si>
  <si>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</si>
  <si>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</si>
  <si>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</si>
  <si>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</si>
  <si>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</si>
  <si>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</si>
  <si>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</si>
  <si>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</si>
  <si>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</si>
  <si>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</si>
  <si>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</si>
  <si>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</si>
  <si>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</si>
  <si>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</si>
  <si>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</si>
  <si>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</si>
  <si>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</si>
  <si>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</si>
  <si>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</si>
  <si>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</si>
  <si>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</si>
  <si>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</si>
  <si>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</si>
  <si>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</si>
  <si>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</si>
  <si>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</si>
  <si>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</si>
  <si>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</si>
  <si>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</si>
  <si>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</si>
  <si>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</si>
  <si>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</si>
  <si>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</si>
  <si>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</si>
  <si>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</si>
  <si>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</si>
  <si>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</si>
  <si>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</si>
  <si>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</si>
  <si>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</si>
  <si>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</si>
  <si>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</si>
  <si>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</si>
  <si>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</si>
  <si>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</si>
  <si>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</si>
  <si>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</si>
  <si>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</si>
  <si>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</si>
  <si>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</si>
  <si>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</si>
  <si>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</si>
  <si>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</si>
  <si>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</si>
  <si>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</si>
  <si>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</si>
  <si>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</si>
  <si>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</si>
  <si>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</si>
  <si>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</si>
  <si>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</si>
  <si>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</si>
  <si>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</si>
  <si>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</si>
  <si>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</si>
  <si>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</si>
  <si>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</si>
  <si>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</si>
  <si>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</si>
  <si>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</si>
  <si>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</si>
  <si>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</si>
  <si>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</si>
  <si>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</si>
  <si>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</si>
  <si>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</si>
  <si>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</si>
  <si>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</si>
  <si>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</si>
  <si>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</si>
  <si>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</si>
  <si>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</si>
  <si>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</si>
  <si>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</si>
  <si>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</si>
  <si>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</si>
  <si>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</si>
  <si>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</si>
  <si>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</si>
  <si>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</si>
  <si>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</si>
  <si>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</si>
  <si>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</si>
  <si>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</si>
  <si>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</si>
  <si>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</si>
  <si>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</si>
  <si>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</si>
  <si>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</si>
  <si>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</si>
  <si>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</si>
  <si>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</si>
  <si>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</si>
  <si>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</si>
  <si>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</si>
  <si>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</si>
  <si>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</si>
  <si>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</si>
  <si>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</si>
  <si>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</si>
  <si>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</si>
  <si>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</si>
  <si>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</si>
  <si>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</si>
  <si>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</si>
  <si>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</si>
  <si>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</si>
  <si>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</si>
  <si>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</si>
  <si>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</si>
  <si>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</si>
  <si>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</si>
  <si>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</si>
  <si>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</si>
  <si>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</si>
  <si>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</si>
  <si>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</si>
  <si>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</si>
  <si>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</si>
  <si>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</si>
  <si>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</si>
  <si>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</si>
  <si>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</si>
  <si>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</si>
  <si>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</si>
  <si>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</si>
  <si>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</si>
  <si>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</si>
  <si>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</si>
  <si>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</si>
  <si>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</si>
  <si>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</si>
  <si>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</si>
  <si>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</si>
  <si>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</si>
  <si>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</si>
  <si>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</si>
  <si>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</si>
  <si>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</si>
  <si>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</si>
  <si>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</si>
  <si>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</si>
  <si>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</si>
  <si>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</si>
  <si>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</si>
  <si>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</si>
  <si>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</si>
  <si>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</si>
  <si>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</si>
  <si>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</si>
  <si>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</si>
  <si>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</si>
  <si>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</si>
  <si>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</si>
  <si>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</si>
  <si>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</si>
  <si>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</si>
  <si>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</si>
  <si>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</si>
  <si>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</si>
  <si>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</si>
  <si>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</si>
  <si>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</si>
  <si>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</si>
  <si>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</si>
  <si>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</si>
  <si>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</si>
  <si>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</si>
  <si>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</si>
  <si>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</si>
  <si>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</si>
  <si>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</si>
  <si>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</si>
  <si>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</si>
  <si>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</si>
  <si>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</si>
  <si>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</si>
  <si>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</si>
  <si>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</si>
  <si>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</si>
  <si>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</si>
  <si>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</si>
  <si>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</si>
  <si>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</si>
  <si>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</si>
  <si>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</si>
  <si>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</si>
  <si>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</si>
  <si>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</si>
  <si>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</si>
  <si>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</si>
  <si>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</si>
  <si>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</si>
  <si>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</si>
  <si>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</si>
  <si>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</si>
  <si>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</si>
  <si>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</si>
  <si>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</si>
  <si>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</si>
  <si>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</si>
  <si>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</si>
  <si>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</si>
  <si>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</si>
  <si>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</si>
  <si>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</si>
  <si>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</si>
  <si>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</si>
  <si>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</si>
  <si>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</si>
  <si>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</si>
  <si>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</si>
  <si>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</si>
  <si>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</si>
  <si>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</si>
  <si>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</si>
  <si>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</si>
  <si>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</si>
  <si>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</si>
  <si>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</si>
  <si>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</si>
  <si>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</si>
  <si>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</si>
  <si>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</si>
  <si>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</si>
  <si>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</si>
  <si>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</si>
  <si>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</si>
  <si>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</si>
  <si>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</si>
  <si>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</si>
  <si>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</si>
  <si>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</si>
  <si>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</si>
  <si>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</si>
  <si>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</si>
  <si>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</si>
  <si>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</si>
  <si>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</si>
  <si>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</si>
  <si>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</si>
  <si>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</si>
  <si>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</si>
  <si>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</si>
  <si>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</si>
  <si>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</si>
  <si>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</si>
  <si>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</si>
  <si>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</si>
  <si>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</si>
  <si>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</si>
  <si>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</si>
  <si>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</si>
  <si>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</si>
  <si>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</si>
  <si>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</si>
  <si>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</si>
  <si>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</si>
  <si>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</si>
  <si>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</si>
  <si>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</si>
  <si>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</si>
  <si>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</si>
  <si>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</si>
  <si>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</si>
  <si>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</si>
  <si>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</si>
  <si>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</si>
  <si>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</si>
  <si>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</si>
  <si>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</si>
  <si>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</si>
  <si>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</si>
  <si>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</si>
  <si>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</si>
  <si>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</si>
  <si>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</si>
  <si>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</si>
  <si>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</si>
  <si>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</si>
  <si>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</si>
  <si>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</si>
  <si>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</si>
  <si>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</si>
  <si>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</si>
  <si>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</si>
  <si>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</si>
  <si>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</si>
  <si>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</si>
  <si>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</si>
  <si>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</si>
  <si>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</si>
  <si>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</si>
  <si>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</si>
  <si>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</si>
  <si>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</si>
  <si>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</si>
  <si>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</si>
  <si>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</si>
  <si>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</si>
  <si>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</si>
  <si>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</si>
  <si>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</si>
  <si>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</si>
  <si>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</si>
  <si>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</si>
  <si>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</si>
  <si>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</si>
  <si>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</si>
  <si>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</si>
  <si>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</si>
  <si>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</si>
  <si>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</si>
  <si>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</si>
  <si>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</si>
  <si>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</si>
  <si>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</si>
  <si>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</si>
  <si>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</si>
  <si>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</si>
  <si>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</si>
  <si>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</si>
  <si>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</si>
  <si>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</si>
  <si>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</si>
  <si>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</si>
  <si>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</si>
  <si>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</si>
  <si>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</si>
  <si>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</si>
  <si>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</si>
  <si>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</si>
  <si>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</si>
  <si>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</si>
  <si>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</si>
  <si>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</si>
  <si>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</si>
  <si>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</si>
  <si>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</si>
  <si>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</si>
  <si>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</si>
  <si>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</si>
  <si>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</si>
  <si>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</si>
  <si>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</si>
  <si>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</si>
  <si>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</si>
  <si>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</si>
  <si>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</si>
  <si>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</si>
  <si>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</si>
  <si>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</si>
  <si>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</si>
  <si>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</si>
  <si>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</si>
  <si>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</si>
  <si>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</si>
  <si>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</si>
  <si>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</si>
  <si>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</si>
  <si>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</si>
  <si>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</si>
  <si>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</si>
  <si>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</si>
  <si>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</si>
  <si>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</si>
  <si>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</si>
  <si>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</si>
  <si>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</si>
  <si>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</si>
  <si>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</si>
  <si>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</si>
  <si>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</si>
  <si>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</si>
  <si>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</si>
  <si>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</si>
  <si>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</si>
  <si>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</si>
  <si>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</si>
  <si>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</si>
  <si>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</si>
  <si>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</si>
  <si>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</si>
  <si>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</si>
  <si>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</si>
  <si>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</si>
  <si>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</si>
  <si>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</si>
  <si>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</si>
  <si>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</si>
  <si>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</si>
  <si>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</si>
  <si>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</si>
  <si>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</si>
  <si>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</si>
  <si>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</si>
  <si>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</si>
  <si>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</si>
  <si>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</si>
  <si>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</si>
  <si>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</si>
  <si>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</si>
  <si>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</si>
  <si>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</si>
  <si>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</si>
  <si>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</si>
  <si>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</si>
  <si>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</si>
  <si>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</si>
  <si>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</si>
  <si>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</si>
  <si>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</si>
  <si>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</si>
  <si>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</si>
  <si>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</si>
  <si>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</si>
  <si>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</si>
  <si>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</si>
  <si>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</si>
  <si>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</si>
  <si>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</si>
  <si>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</si>
  <si>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</si>
  <si>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</si>
  <si>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</si>
  <si>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</si>
  <si>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</si>
  <si>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</si>
  <si>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</si>
  <si>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</si>
  <si>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</si>
  <si>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</si>
  <si>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</si>
  <si>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</si>
  <si>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</si>
  <si>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</si>
  <si>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</si>
  <si>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</si>
  <si>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</si>
  <si>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</si>
  <si>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</si>
  <si>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</si>
  <si>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</si>
  <si>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</si>
  <si>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</si>
  <si>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</si>
  <si>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</si>
  <si>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</si>
  <si>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</si>
  <si>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</si>
  <si>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</si>
  <si>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</si>
  <si>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</si>
  <si>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</si>
  <si>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</si>
  <si>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</si>
  <si>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</si>
  <si>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</si>
  <si>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</si>
  <si>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</si>
  <si>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</si>
  <si>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</si>
  <si>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</si>
  <si>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</si>
  <si>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</si>
  <si>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</si>
  <si>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</si>
  <si>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</si>
  <si>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</si>
  <si>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</si>
  <si>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</si>
  <si>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</si>
  <si>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</si>
  <si>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</si>
  <si>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</si>
  <si>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</si>
  <si>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</si>
  <si>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</si>
  <si>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</si>
  <si>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</si>
  <si>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</si>
  <si>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</si>
  <si>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</si>
  <si>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</si>
  <si>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</si>
  <si>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</si>
  <si>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</si>
  <si>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</si>
  <si>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</si>
  <si>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</si>
  <si>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</si>
  <si>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</si>
  <si>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</si>
  <si>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</si>
  <si>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</si>
  <si>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</si>
  <si>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</si>
  <si>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</si>
  <si>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</si>
  <si>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</si>
  <si>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</si>
  <si>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</si>
  <si>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</si>
  <si>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</si>
  <si>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</si>
  <si>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</si>
  <si>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</si>
  <si>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</si>
  <si>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</si>
  <si>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</si>
  <si>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</si>
  <si>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</si>
  <si>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</si>
  <si>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</si>
  <si>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</si>
  <si>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</si>
  <si>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</si>
  <si>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</si>
  <si>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</si>
  <si>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</si>
  <si>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</si>
  <si>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</si>
  <si>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</si>
  <si>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</si>
  <si>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</si>
  <si>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</si>
  <si>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</si>
  <si>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</si>
  <si>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</si>
  <si>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</si>
  <si>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</si>
  <si>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</si>
  <si>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</si>
  <si>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</si>
  <si>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</si>
  <si>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</si>
  <si>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</si>
  <si>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</si>
  <si>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</si>
  <si>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</si>
  <si>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</si>
  <si>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</si>
  <si>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</si>
  <si>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</si>
  <si>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</si>
  <si>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</si>
  <si>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</si>
  <si>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</si>
  <si>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</si>
  <si>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</si>
  <si>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</si>
  <si>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</si>
  <si>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</si>
  <si>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</si>
  <si>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</si>
  <si>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</si>
  <si>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</si>
  <si>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</si>
  <si>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</si>
  <si>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</si>
  <si>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</si>
  <si>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</si>
  <si>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</si>
  <si>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</si>
  <si>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</si>
  <si>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</si>
  <si>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</si>
  <si>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</si>
  <si>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</si>
  <si>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</si>
  <si>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</si>
  <si>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</si>
  <si>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</si>
  <si>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</si>
  <si>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</si>
  <si>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</si>
  <si>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</si>
  <si>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</si>
  <si>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</si>
  <si>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</si>
  <si>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</si>
  <si>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</si>
  <si>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</si>
  <si>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</si>
  <si>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</si>
  <si>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</si>
  <si>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</si>
  <si>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</si>
  <si>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</si>
  <si>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</si>
  <si>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</si>
  <si>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</si>
  <si>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</si>
  <si>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</si>
  <si>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</si>
  <si>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</si>
  <si>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</si>
  <si>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</si>
  <si>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</si>
  <si>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</si>
  <si>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</si>
  <si>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</si>
  <si>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</si>
  <si>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</si>
  <si>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</si>
  <si>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</si>
  <si>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</si>
  <si>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</si>
  <si>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</si>
  <si>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</si>
  <si>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</si>
  <si>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</si>
  <si>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</si>
  <si>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</si>
  <si>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</si>
  <si>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</si>
  <si>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</si>
  <si>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</si>
  <si>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</si>
  <si>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</si>
  <si>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</si>
  <si>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</si>
  <si>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</si>
  <si>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</si>
  <si>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</si>
  <si>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</si>
  <si>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</si>
  <si>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</si>
  <si>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</si>
  <si>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</si>
  <si>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</si>
  <si>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</si>
  <si>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</si>
  <si>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</si>
  <si>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</si>
  <si>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</si>
  <si>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</si>
  <si>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</si>
  <si>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</si>
  <si>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</si>
  <si>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</si>
  <si>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</si>
  <si>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</si>
  <si>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</si>
  <si>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</si>
  <si>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</si>
  <si>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</si>
  <si>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</si>
  <si>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</si>
  <si>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</si>
  <si>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</si>
  <si>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</si>
  <si>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</si>
  <si>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</si>
  <si>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</si>
  <si>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</si>
  <si>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</si>
  <si>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</si>
  <si>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</si>
  <si>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</si>
  <si>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</si>
  <si>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</si>
  <si>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</si>
  <si>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</si>
  <si>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</si>
  <si>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</si>
  <si>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</si>
  <si>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</si>
  <si>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</si>
  <si>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</si>
  <si>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</si>
  <si>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</si>
  <si>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</si>
  <si>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</si>
  <si>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</si>
  <si>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</si>
  <si>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</si>
  <si>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</si>
  <si>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</si>
  <si>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</si>
  <si>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</si>
  <si>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</si>
  <si>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</si>
  <si>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</si>
  <si>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</si>
  <si>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</si>
  <si>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</si>
  <si>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</si>
  <si>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</si>
  <si>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</si>
  <si>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</si>
  <si>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</si>
  <si>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</si>
  <si>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</si>
  <si>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</si>
  <si>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</si>
  <si>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</si>
  <si>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</si>
  <si>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</si>
  <si>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</si>
  <si>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</si>
  <si>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</si>
  <si>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</si>
  <si>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</si>
  <si>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</si>
  <si>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</si>
  <si>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</si>
  <si>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</si>
  <si>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</si>
  <si>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</si>
  <si>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</si>
  <si>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</si>
  <si>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</si>
  <si>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</si>
  <si>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</si>
  <si>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</si>
  <si>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</si>
  <si>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</si>
  <si>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</si>
  <si>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</si>
  <si>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</si>
  <si>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</si>
  <si>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</si>
  <si>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</si>
  <si>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</si>
  <si>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</si>
  <si>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</si>
  <si>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</si>
  <si>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</si>
  <si>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</si>
  <si>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</si>
  <si>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</si>
  <si>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</si>
  <si>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</si>
  <si>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</si>
  <si>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</si>
  <si>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</si>
  <si>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</si>
  <si>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</si>
  <si>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</si>
  <si>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</si>
  <si>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</si>
  <si>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</si>
  <si>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</si>
  <si>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</si>
  <si>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</si>
  <si>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</si>
  <si>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</si>
  <si>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</si>
  <si>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</si>
  <si>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</si>
  <si>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</si>
  <si>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</si>
  <si>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</si>
  <si>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</si>
  <si>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</si>
  <si>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</si>
  <si>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</si>
  <si>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</si>
  <si>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</si>
  <si>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</si>
  <si>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</si>
  <si>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</si>
  <si>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</si>
  <si>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</si>
  <si>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</si>
  <si>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</si>
  <si>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</si>
  <si>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</si>
  <si>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</si>
  <si>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</si>
  <si>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</si>
  <si>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</si>
  <si>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</si>
  <si>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</si>
  <si>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</si>
  <si>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</si>
  <si>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</si>
  <si>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</si>
  <si>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</si>
  <si>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</si>
  <si>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</si>
  <si>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</si>
  <si>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</si>
  <si>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</si>
  <si>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</si>
  <si>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</si>
  <si>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</si>
  <si>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</si>
  <si>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</si>
  <si>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</si>
  <si>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</si>
  <si>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</si>
  <si>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</si>
  <si>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</si>
  <si>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</si>
  <si>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</si>
  <si>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</si>
  <si>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</si>
  <si>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</si>
  <si>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</si>
  <si>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</si>
  <si>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</si>
  <si>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</si>
  <si>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</si>
  <si>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</si>
  <si>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</si>
  <si>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</si>
  <si>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</si>
  <si>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</si>
  <si>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</si>
  <si>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</si>
  <si>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</si>
  <si>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</si>
  <si>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</si>
  <si>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</si>
  <si>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</si>
  <si>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</si>
  <si>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</si>
  <si>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</si>
  <si>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</si>
  <si>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</si>
  <si>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</si>
  <si>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</si>
  <si>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</si>
  <si>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</si>
  <si>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</si>
  <si>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</si>
  <si>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</si>
  <si>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</si>
  <si>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</si>
  <si>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</si>
  <si>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</si>
  <si>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</si>
  <si>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</si>
  <si>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</si>
  <si>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</si>
  <si>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</si>
  <si>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</si>
  <si>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</si>
  <si>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</si>
  <si>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</si>
  <si>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</si>
  <si>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</si>
  <si>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</si>
  <si>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</si>
  <si>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</si>
  <si>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</si>
  <si>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</si>
  <si>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</si>
  <si>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</si>
  <si>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</si>
  <si>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</si>
  <si>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</si>
  <si>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</si>
  <si>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</si>
  <si>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</si>
  <si>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</si>
  <si>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</si>
  <si>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</si>
  <si>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</si>
  <si>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</si>
  <si>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</si>
  <si>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</si>
  <si>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</si>
  <si>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</si>
  <si>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</si>
  <si>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</si>
  <si>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</si>
  <si>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</si>
  <si>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</si>
  <si>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</si>
  <si>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</si>
  <si>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</si>
  <si>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</si>
  <si>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</si>
  <si>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</si>
  <si>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</si>
  <si>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</si>
  <si>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</si>
  <si>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</si>
  <si>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</si>
  <si>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</si>
  <si>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</si>
  <si>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</si>
  <si>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</si>
  <si>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</si>
  <si>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</si>
  <si>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</si>
  <si>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</si>
  <si>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</si>
  <si>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</si>
  <si>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</si>
  <si>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</si>
  <si>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</si>
  <si>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</si>
  <si>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</si>
  <si>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</si>
  <si>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</si>
  <si>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</si>
  <si>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</si>
  <si>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</si>
  <si>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</si>
  <si>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</si>
  <si>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</si>
  <si>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</si>
  <si>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</si>
  <si>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</si>
  <si>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</si>
  <si>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</si>
  <si>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</si>
  <si>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</si>
  <si>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</si>
  <si>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</si>
  <si>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</si>
  <si>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</si>
  <si>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</si>
  <si>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</si>
  <si>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</si>
  <si>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</si>
  <si>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</si>
  <si>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</si>
  <si>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</si>
  <si>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</si>
  <si>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</si>
  <si>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</si>
  <si>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</si>
  <si>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</si>
  <si>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</si>
  <si>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</si>
  <si>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</si>
  <si>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</si>
  <si>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</si>
  <si>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</si>
  <si>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</si>
  <si>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</si>
  <si>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</si>
  <si>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</si>
  <si>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</si>
  <si>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</si>
  <si>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</si>
  <si>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</si>
  <si>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</si>
  <si>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</si>
  <si>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</si>
  <si>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</si>
  <si>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</si>
  <si>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</si>
  <si>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</si>
  <si>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</si>
  <si>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</si>
  <si>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</si>
  <si>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</si>
  <si>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</si>
  <si>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</si>
  <si>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</si>
  <si>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</si>
  <si>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</si>
  <si>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</si>
  <si>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</si>
  <si>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</si>
  <si>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</si>
  <si>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</si>
  <si>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</si>
  <si>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</si>
  <si>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</si>
  <si>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</si>
  <si>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</si>
  <si>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</si>
  <si>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</si>
  <si>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</si>
  <si>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</si>
  <si>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</si>
  <si>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</si>
  <si>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</si>
  <si>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</si>
  <si>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</si>
  <si>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</si>
  <si>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</si>
  <si>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</si>
  <si>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</si>
  <si>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</si>
  <si>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</si>
  <si>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</si>
  <si>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</si>
  <si>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</si>
  <si>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</si>
  <si>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</si>
  <si>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</si>
  <si>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</si>
  <si>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</si>
  <si>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</si>
  <si>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</si>
  <si>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</si>
  <si>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</si>
  <si>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</si>
  <si>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</si>
  <si>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</si>
  <si>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</si>
  <si>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</si>
  <si>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</si>
  <si>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</si>
  <si>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</si>
  <si>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</si>
  <si>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</si>
  <si>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</si>
  <si>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</si>
  <si>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</si>
  <si>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</si>
  <si>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</si>
  <si>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</si>
  <si>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</si>
  <si>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</si>
  <si>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</si>
  <si>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</si>
  <si>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</si>
  <si>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</si>
  <si>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</si>
  <si>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</si>
  <si>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</si>
  <si>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</si>
  <si>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</si>
  <si>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</si>
  <si>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</si>
  <si>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</si>
  <si>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</si>
  <si>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</si>
  <si>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</si>
  <si>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</si>
  <si>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</si>
  <si>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</si>
  <si>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</si>
  <si>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</si>
  <si>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</si>
  <si>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</si>
  <si>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</si>
  <si>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</si>
  <si>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</si>
  <si>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</si>
  <si>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</si>
  <si>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</si>
  <si>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</si>
  <si>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</si>
  <si>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</si>
  <si>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</si>
  <si>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</si>
  <si>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</si>
  <si>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</si>
  <si>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</si>
  <si>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</si>
  <si>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</si>
  <si>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</si>
  <si>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</si>
  <si>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</si>
  <si>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</si>
  <si>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</si>
  <si>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</si>
  <si>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</si>
  <si>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</si>
  <si>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</si>
  <si>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</si>
  <si>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</si>
  <si>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</si>
  <si>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</si>
  <si>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</si>
  <si>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</si>
  <si>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</si>
  <si>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</si>
  <si>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</si>
  <si>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</si>
  <si>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</si>
  <si>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</si>
  <si>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</si>
  <si>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</si>
  <si>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</si>
  <si>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</si>
  <si>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</si>
  <si>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</si>
  <si>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</si>
  <si>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</si>
  <si>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</si>
  <si>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</si>
  <si>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</si>
  <si>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</si>
  <si>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</si>
  <si>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</si>
  <si>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</si>
  <si>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</si>
  <si>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</si>
  <si>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</si>
  <si>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</si>
  <si>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</si>
  <si>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</si>
  <si>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</si>
  <si>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</si>
  <si>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</si>
  <si>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</si>
  <si>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</si>
  <si>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</si>
  <si>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</si>
  <si>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</si>
  <si>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</si>
  <si>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</si>
  <si>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</si>
  <si>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</si>
  <si>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</si>
  <si>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</si>
  <si>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</si>
  <si>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</si>
  <si>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</si>
  <si>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</si>
  <si>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</si>
  <si>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</si>
  <si>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</si>
  <si>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</si>
  <si>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</si>
  <si>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</si>
  <si>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</si>
  <si>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</si>
  <si>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</si>
  <si>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</si>
  <si>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</si>
  <si>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</si>
  <si>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</si>
  <si>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</si>
  <si>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</si>
  <si>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</si>
  <si>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</si>
  <si>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</si>
  <si>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</si>
  <si>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</si>
  <si>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</si>
  <si>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</si>
  <si>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</si>
  <si>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</si>
  <si>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</si>
  <si>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</si>
  <si>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</si>
  <si>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</si>
  <si>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</si>
  <si>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</si>
  <si>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</si>
  <si>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</si>
  <si>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</si>
  <si>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</si>
  <si>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</si>
  <si>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</si>
  <si>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</si>
  <si>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</si>
  <si>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</si>
  <si>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</si>
  <si>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</si>
  <si>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</si>
  <si>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</si>
  <si>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</si>
  <si>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</si>
  <si>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</si>
  <si>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</si>
  <si>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</si>
  <si>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</si>
  <si>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</si>
  <si>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</si>
  <si>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</si>
  <si>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</si>
  <si>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</si>
  <si>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</si>
  <si>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</si>
  <si>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</si>
  <si>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</si>
  <si>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</si>
  <si>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</si>
  <si>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</si>
  <si>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</si>
  <si>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</si>
  <si>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</si>
  <si>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</si>
  <si>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</si>
  <si>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</si>
  <si>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</si>
  <si>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</si>
  <si>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</si>
  <si>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</si>
  <si>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</si>
  <si>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</si>
  <si>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</si>
  <si>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</si>
  <si>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</si>
  <si>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</si>
  <si>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</si>
  <si>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</si>
  <si>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</si>
  <si>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</si>
  <si>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</si>
  <si>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</si>
  <si>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</si>
  <si>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</si>
  <si>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</si>
  <si>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</si>
  <si>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</si>
  <si>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</si>
  <si>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</si>
  <si>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</si>
  <si>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</si>
  <si>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</si>
  <si>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</si>
  <si>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</si>
  <si>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</si>
  <si>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</si>
  <si>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</si>
  <si>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</si>
  <si>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</si>
  <si>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</si>
  <si>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</si>
  <si>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</si>
  <si>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</si>
  <si>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</si>
  <si>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</si>
  <si>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</si>
  <si>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</si>
  <si>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</si>
  <si>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</si>
  <si>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</si>
  <si>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</si>
  <si>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</si>
  <si>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</si>
  <si>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</si>
  <si>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</si>
  <si>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</si>
  <si>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</si>
  <si>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</si>
  <si>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</si>
  <si>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</si>
  <si>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</si>
  <si>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</si>
  <si>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</si>
  <si>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</si>
  <si>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</si>
  <si>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</si>
  <si>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</si>
  <si>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</si>
  <si>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</si>
  <si>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</si>
  <si>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</si>
  <si>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</si>
  <si>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</si>
  <si>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</si>
  <si>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</si>
  <si>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</si>
  <si>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</si>
  <si>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</si>
  <si>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</si>
  <si>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</si>
  <si>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</si>
  <si>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</si>
  <si>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</si>
  <si>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</si>
  <si>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</si>
  <si>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</si>
  <si>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</si>
  <si>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</si>
  <si>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</si>
  <si>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</si>
  <si>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</si>
  <si>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</si>
  <si>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</si>
  <si>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</si>
  <si>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</si>
  <si>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</si>
  <si>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</si>
  <si>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</si>
  <si>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</si>
  <si>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</si>
  <si>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</si>
  <si>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</si>
  <si>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</si>
  <si>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</si>
  <si>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</si>
  <si>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</si>
  <si>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</si>
  <si>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</si>
  <si>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</si>
  <si>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</si>
  <si>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</si>
  <si>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</si>
  <si>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</si>
  <si>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</si>
  <si>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</si>
  <si>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</si>
  <si>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</si>
  <si>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</si>
  <si>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</si>
  <si>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</si>
  <si>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</si>
  <si>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</si>
  <si>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</si>
  <si>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</si>
  <si>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</si>
  <si>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</si>
  <si>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</si>
  <si>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</si>
  <si>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</si>
  <si>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</si>
  <si>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</si>
  <si>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</si>
  <si>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</si>
  <si>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</si>
  <si>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</si>
  <si>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</si>
  <si>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</si>
  <si>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</si>
  <si>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</si>
  <si>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</si>
  <si>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</si>
  <si>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</si>
  <si>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</si>
  <si>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</si>
  <si>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</si>
  <si>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</si>
  <si>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</si>
  <si>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</si>
  <si>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</si>
  <si>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</si>
  <si>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</si>
  <si>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</si>
  <si>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</si>
  <si>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</si>
  <si>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</si>
  <si>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</si>
  <si>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</si>
  <si>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</si>
  <si>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</si>
  <si>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</si>
  <si>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</si>
  <si>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</si>
  <si>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</si>
  <si>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</si>
  <si>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</si>
  <si>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</si>
  <si>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</si>
  <si>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</si>
  <si>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</si>
  <si>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</si>
  <si>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</si>
  <si>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</si>
  <si>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</si>
  <si>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</si>
  <si>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</si>
  <si>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</si>
  <si>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</si>
  <si>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</si>
  <si>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</si>
  <si>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</si>
  <si>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</si>
  <si>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</si>
  <si>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</si>
  <si>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</si>
  <si>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</si>
  <si>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</si>
  <si>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</si>
  <si>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</si>
  <si>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</si>
  <si>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</si>
  <si>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</si>
  <si>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</si>
  <si>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</si>
  <si>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</si>
  <si>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</si>
  <si>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</si>
  <si>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</si>
  <si>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</si>
  <si>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</si>
  <si>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</si>
  <si>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</si>
  <si>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</si>
  <si>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</si>
  <si>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</si>
  <si>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</si>
  <si>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</si>
  <si>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</si>
  <si>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</si>
  <si>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</si>
  <si>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</si>
  <si>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</si>
  <si>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</si>
  <si>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</si>
  <si>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</si>
  <si>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</si>
  <si>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</si>
  <si>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</si>
  <si>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</si>
  <si>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</si>
  <si>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</si>
  <si>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</si>
  <si>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</si>
  <si>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</si>
  <si>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</si>
  <si>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</si>
  <si>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</si>
  <si>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</si>
  <si>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</si>
  <si>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</si>
  <si>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</si>
  <si>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</si>
  <si>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</si>
  <si>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</si>
  <si>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</si>
  <si>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</si>
  <si>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</si>
  <si>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</si>
  <si>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</si>
  <si>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</si>
  <si>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</si>
  <si>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</si>
  <si>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</si>
  <si>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</si>
  <si>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</si>
  <si>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</si>
  <si>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</si>
  <si>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</si>
  <si>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</si>
  <si>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</si>
  <si>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</si>
  <si>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</si>
  <si>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</si>
  <si>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</si>
  <si>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</si>
  <si>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</si>
  <si>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</si>
  <si>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</si>
  <si>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</si>
  <si>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</si>
  <si>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</si>
  <si>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</si>
  <si>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</si>
  <si>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</si>
  <si>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</si>
  <si>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</si>
  <si>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</si>
  <si>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</si>
  <si>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</si>
  <si>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</si>
  <si>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</si>
  <si>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</si>
  <si>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</si>
  <si>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</si>
  <si>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</si>
  <si>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</si>
  <si>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</si>
  <si>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</si>
  <si>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</si>
  <si>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</si>
  <si>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</si>
  <si>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</si>
  <si>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</si>
  <si>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</si>
  <si>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</si>
  <si>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</si>
  <si>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</si>
  <si>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</si>
  <si>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</si>
  <si>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</si>
  <si>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</si>
  <si>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</si>
  <si>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</si>
  <si>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</si>
  <si>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</si>
  <si>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</si>
  <si>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</si>
  <si>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</si>
  <si>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</si>
  <si>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</si>
  <si>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</si>
  <si>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</si>
  <si>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</si>
  <si>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</si>
  <si>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</si>
  <si>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</si>
  <si>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</si>
  <si>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</si>
  <si>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</si>
  <si>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</si>
  <si>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</si>
  <si>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</si>
  <si>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</si>
  <si>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</si>
  <si>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</si>
  <si>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</si>
  <si>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</si>
  <si>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</si>
  <si>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</si>
  <si>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</si>
  <si>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</si>
  <si>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</si>
  <si>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</si>
  <si>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</si>
  <si>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</si>
  <si>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</si>
  <si>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</si>
  <si>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</si>
  <si>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</si>
  <si>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</si>
  <si>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</si>
  <si>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</si>
  <si>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</si>
  <si>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</si>
  <si>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</si>
  <si>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</si>
  <si>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</si>
  <si>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</si>
  <si>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</si>
  <si>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</si>
  <si>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</si>
  <si>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</si>
  <si>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</si>
  <si>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</si>
  <si>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</si>
  <si>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</si>
  <si>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</si>
  <si>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</si>
  <si>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</si>
  <si>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</si>
  <si>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</si>
  <si>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</si>
  <si>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</si>
  <si>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</si>
  <si>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</si>
  <si>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</si>
  <si>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</si>
  <si>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</si>
  <si>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</si>
  <si>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</si>
  <si>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</si>
  <si>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</si>
  <si>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</si>
  <si>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</si>
  <si>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</si>
  <si>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</si>
  <si>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</si>
  <si>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</si>
  <si>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</si>
  <si>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</si>
  <si>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</si>
  <si>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</si>
  <si>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</si>
  <si>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</si>
  <si>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</si>
  <si>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</si>
  <si>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</si>
  <si>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</si>
  <si>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</si>
  <si>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</si>
  <si>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</si>
  <si>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</si>
  <si>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</si>
  <si>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</si>
  <si>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</si>
  <si>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</si>
  <si>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</si>
  <si>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</si>
  <si>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</si>
  <si>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</si>
  <si>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</si>
  <si>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</si>
  <si>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</si>
  <si>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</si>
  <si>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</si>
  <si>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</si>
  <si>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</si>
  <si>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</si>
  <si>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</si>
  <si>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</si>
  <si>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</si>
  <si>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</si>
  <si>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</si>
  <si>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</si>
  <si>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</si>
  <si>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</si>
  <si>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</si>
  <si>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</si>
  <si>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</si>
  <si>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</si>
  <si>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</si>
  <si>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</si>
  <si>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</si>
  <si>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</si>
  <si>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</si>
  <si>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</si>
  <si>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</si>
  <si>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</si>
  <si>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</si>
  <si>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</si>
  <si>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</si>
  <si>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</si>
  <si>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</si>
  <si>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</si>
  <si>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</si>
  <si>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</si>
  <si>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</si>
  <si>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</si>
  <si>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</si>
  <si>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</si>
  <si>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</si>
  <si>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</si>
  <si>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</si>
  <si>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</si>
  <si>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</si>
  <si>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</si>
  <si>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</si>
  <si>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</si>
  <si>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</si>
  <si>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</si>
  <si>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</si>
  <si>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</si>
  <si>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</si>
  <si>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</si>
  <si>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</si>
  <si>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</si>
  <si>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</si>
  <si>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</si>
  <si>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</si>
  <si>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</si>
  <si>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</si>
  <si>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</si>
  <si>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</si>
  <si>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</si>
  <si>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</si>
  <si>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</si>
  <si>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</si>
  <si>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</si>
  <si>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</si>
  <si>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</si>
  <si>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</si>
  <si>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</si>
  <si>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</si>
  <si>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</si>
  <si>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</si>
  <si>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</si>
  <si>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</si>
  <si>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</si>
  <si>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</si>
  <si>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</si>
  <si>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</si>
  <si>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</si>
  <si>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</si>
  <si>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</si>
  <si>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</si>
  <si>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</si>
  <si>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</si>
  <si>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</si>
  <si>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</si>
  <si>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</si>
  <si>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</si>
  <si>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</si>
  <si>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</si>
  <si>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</si>
  <si>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</si>
  <si>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</si>
  <si>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</si>
  <si>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</si>
  <si>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</si>
  <si>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</si>
  <si>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</si>
  <si>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</si>
  <si>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</si>
  <si>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</si>
  <si>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</si>
  <si>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</si>
  <si>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</si>
  <si>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</si>
  <si>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</si>
  <si>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</si>
  <si>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</si>
  <si>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</si>
  <si>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</si>
  <si>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</si>
  <si>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</si>
  <si>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</si>
  <si>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</si>
  <si>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</si>
  <si>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</si>
  <si>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</si>
  <si>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</si>
  <si>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</si>
  <si>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</si>
  <si>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</si>
  <si>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</si>
  <si>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</si>
  <si>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</si>
  <si>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</si>
  <si>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</si>
  <si>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</si>
  <si>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</si>
  <si>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</si>
  <si>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</si>
  <si>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</si>
  <si>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</si>
  <si>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</si>
  <si>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</si>
  <si>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</si>
  <si>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</si>
  <si>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</si>
  <si>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</si>
  <si>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</si>
  <si>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</si>
  <si>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</si>
  <si>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</si>
  <si>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</si>
  <si>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</si>
  <si>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</si>
  <si>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</si>
  <si>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</si>
  <si>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</si>
  <si>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</si>
  <si>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</si>
  <si>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</si>
  <si>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</si>
  <si>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</si>
  <si>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</si>
  <si>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</si>
  <si>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</si>
  <si>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</si>
  <si>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</si>
  <si>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</si>
  <si>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</si>
  <si>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</si>
  <si>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</si>
  <si>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</si>
  <si>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</si>
  <si>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</si>
  <si>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</si>
  <si>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</si>
  <si>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</si>
  <si>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</si>
  <si>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</si>
  <si>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</si>
  <si>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</si>
  <si>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</si>
  <si>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</si>
  <si>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</si>
  <si>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</si>
  <si>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</si>
  <si>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</si>
  <si>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</si>
  <si>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</si>
  <si>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</si>
  <si>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</si>
  <si>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</si>
  <si>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</si>
  <si>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</si>
  <si>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</si>
  <si>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</si>
  <si>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</si>
  <si>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</si>
  <si>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</si>
  <si>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</si>
  <si>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</si>
  <si>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</si>
  <si>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</si>
  <si>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</si>
  <si>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</si>
  <si>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</si>
  <si>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</si>
  <si>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</si>
  <si>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</si>
  <si>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</si>
  <si>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</si>
  <si>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</si>
  <si>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</si>
  <si>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</si>
  <si>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</si>
  <si>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</si>
  <si>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</si>
  <si>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</si>
  <si>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</si>
  <si>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</si>
  <si>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</si>
  <si>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</si>
  <si>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</si>
  <si>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</si>
  <si>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</si>
  <si>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</si>
  <si>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</si>
  <si>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</si>
  <si>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</si>
  <si>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</si>
  <si>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</si>
  <si>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</si>
  <si>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</si>
  <si>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</si>
  <si>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</si>
  <si>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</si>
  <si>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</si>
  <si>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</si>
  <si>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</si>
  <si>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</si>
  <si>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</si>
  <si>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</si>
  <si>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</si>
  <si>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</si>
  <si>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</si>
  <si>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</si>
  <si>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</si>
  <si>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</si>
  <si>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</si>
  <si>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</si>
  <si>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</si>
  <si>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</si>
  <si>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</si>
  <si>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</si>
  <si>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</si>
  <si>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</si>
  <si>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</si>
  <si>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</si>
  <si>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</si>
  <si>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</si>
  <si>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</si>
  <si>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</si>
  <si>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</si>
  <si>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</si>
  <si>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</si>
  <si>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</si>
  <si>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</si>
  <si>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</si>
  <si>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</si>
  <si>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</si>
  <si>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</si>
  <si>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</si>
  <si>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</si>
  <si>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</si>
  <si>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</si>
  <si>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</si>
  <si>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</si>
  <si>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</si>
  <si>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</si>
  <si>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</si>
  <si>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</si>
  <si>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</si>
  <si>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</si>
  <si>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</si>
  <si>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</si>
  <si>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</si>
  <si>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</si>
  <si>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</si>
  <si>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</si>
  <si>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</si>
  <si>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</si>
  <si>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</si>
  <si>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</si>
  <si>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</si>
  <si>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</si>
  <si>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</si>
  <si>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</si>
  <si>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</si>
  <si>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</si>
  <si>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</si>
  <si>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</si>
  <si>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</si>
  <si>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</si>
  <si>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</si>
  <si>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</si>
  <si>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</si>
  <si>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</si>
  <si>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</si>
  <si>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</si>
  <si>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</si>
  <si>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</si>
  <si>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</si>
  <si>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</si>
  <si>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</si>
  <si>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</si>
  <si>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</si>
  <si>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</si>
  <si>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</si>
  <si>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</si>
  <si>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</si>
  <si>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</si>
  <si>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</si>
  <si>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</si>
  <si>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</si>
  <si>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</si>
  <si>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</si>
  <si>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</si>
  <si>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</si>
  <si>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</si>
  <si>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</si>
  <si>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</si>
  <si>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</si>
  <si>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</si>
  <si>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</si>
  <si>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</si>
  <si>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</si>
  <si>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</si>
  <si>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</si>
  <si>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</si>
  <si>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</si>
  <si>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</si>
  <si>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</si>
  <si>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</si>
  <si>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</si>
  <si>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</si>
  <si>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</si>
  <si>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</si>
  <si>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</si>
  <si>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</si>
  <si>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</si>
  <si>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</si>
  <si>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</si>
  <si>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</si>
  <si>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</si>
  <si>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</si>
  <si>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</si>
  <si>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</si>
  <si>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</si>
  <si>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</si>
  <si>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</si>
  <si>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</si>
  <si>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</si>
  <si>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</si>
  <si>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</si>
  <si>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</si>
  <si>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</si>
  <si>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</si>
  <si>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</si>
  <si>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</si>
  <si>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</si>
  <si>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</si>
  <si>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</si>
  <si>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</si>
  <si>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</si>
  <si>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</si>
  <si>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</si>
  <si>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</si>
  <si>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</si>
  <si>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</si>
  <si>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</si>
  <si>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</si>
  <si>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</si>
  <si>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</si>
  <si>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</si>
  <si>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</si>
  <si>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</si>
  <si>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</si>
  <si>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</si>
  <si>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</si>
  <si>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</si>
  <si>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</si>
  <si>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</si>
  <si>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</si>
  <si>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</si>
  <si>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</si>
  <si>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</si>
  <si>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</si>
  <si>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</si>
  <si>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</si>
  <si>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</si>
  <si>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</si>
  <si>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</si>
  <si>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</si>
  <si>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</si>
  <si>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</si>
  <si>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</si>
  <si>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</si>
  <si>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</si>
  <si>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</si>
  <si>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</si>
  <si>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</si>
  <si>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</si>
  <si>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</si>
  <si>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</si>
  <si>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</si>
  <si>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</si>
  <si>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</si>
  <si>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</si>
  <si>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</si>
  <si>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</si>
  <si>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</si>
  <si>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</si>
  <si>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</si>
  <si>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</si>
  <si>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</si>
  <si>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</si>
  <si>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</si>
  <si>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</si>
  <si>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</si>
  <si>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</si>
  <si>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</si>
  <si>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</si>
  <si>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</si>
  <si>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</si>
  <si>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</si>
  <si>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</si>
  <si>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</si>
  <si>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</si>
  <si>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</si>
  <si>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</si>
  <si>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</si>
  <si>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</si>
  <si>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</si>
  <si>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</si>
  <si>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</si>
  <si>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</si>
  <si>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</si>
  <si>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</si>
  <si>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</si>
  <si>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</si>
  <si>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</si>
  <si>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</si>
  <si>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</si>
  <si>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</si>
  <si>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</si>
  <si>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</si>
  <si>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</si>
  <si>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</si>
  <si>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</si>
  <si>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</si>
  <si>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</si>
  <si>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</si>
  <si>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</si>
  <si>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</si>
  <si>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</si>
  <si>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</si>
  <si>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</si>
  <si>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</si>
  <si>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</si>
  <si>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</si>
  <si>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</si>
  <si>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</si>
  <si>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</si>
  <si>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</si>
  <si>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</si>
  <si>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</si>
  <si>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</si>
  <si>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</si>
  <si>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</si>
  <si>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</si>
  <si>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</si>
  <si>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</si>
  <si>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</si>
  <si>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</si>
  <si>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</si>
  <si>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</si>
  <si>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</si>
  <si>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</si>
  <si>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</si>
  <si>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</si>
  <si>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</si>
  <si>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</si>
  <si>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</si>
  <si>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</si>
  <si>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</si>
  <si>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</si>
  <si>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</si>
  <si>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</si>
  <si>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</si>
  <si>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</si>
  <si>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</si>
  <si>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</si>
  <si>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</si>
  <si>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</si>
  <si>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</si>
  <si>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</si>
  <si>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</si>
  <si>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</si>
  <si>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</si>
  <si>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</si>
  <si>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</si>
  <si>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</si>
  <si>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</si>
  <si>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</si>
  <si>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</si>
  <si>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</si>
  <si>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</si>
  <si>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</si>
  <si>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</si>
  <si>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</si>
  <si>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</si>
  <si>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</si>
  <si>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</si>
  <si>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</si>
  <si>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</si>
  <si>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</si>
  <si>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</si>
  <si>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</si>
  <si>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</si>
  <si>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</si>
  <si>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</si>
  <si>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</si>
  <si>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</si>
  <si>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</si>
  <si>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</si>
  <si>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</si>
  <si>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</si>
  <si>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</si>
  <si>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</si>
  <si>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</si>
  <si>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</si>
  <si>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</si>
  <si>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</si>
  <si>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</si>
  <si>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</si>
  <si>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</si>
  <si>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</si>
  <si>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</si>
  <si>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</si>
  <si>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</si>
  <si>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</si>
  <si>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</si>
  <si>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</si>
  <si>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</si>
  <si>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</si>
  <si>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</si>
  <si>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</si>
  <si>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</si>
  <si>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</si>
  <si>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</si>
  <si>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</si>
  <si>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</si>
  <si>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</si>
  <si>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</si>
  <si>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</si>
  <si>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</si>
  <si>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</si>
  <si>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</si>
  <si>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</si>
  <si>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</si>
  <si>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</si>
  <si>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</si>
  <si>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</si>
  <si>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</si>
  <si>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</si>
  <si>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</si>
  <si>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</si>
  <si>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</si>
  <si>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</si>
  <si>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</si>
  <si>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</si>
  <si>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</si>
  <si>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</si>
  <si>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</si>
  <si>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</si>
  <si>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</si>
  <si>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</si>
  <si>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</si>
  <si>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</si>
  <si>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</si>
  <si>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</si>
  <si>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</si>
  <si>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</si>
  <si>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</si>
  <si>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</si>
  <si>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</si>
  <si>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</si>
  <si>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</si>
  <si>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</si>
  <si>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</si>
  <si>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</si>
  <si>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</si>
  <si>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</si>
  <si>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</si>
  <si>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</si>
  <si>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</si>
  <si>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</si>
  <si>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</si>
  <si>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</si>
  <si>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</si>
  <si>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</si>
  <si>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</si>
  <si>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</si>
  <si>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</si>
  <si>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</si>
  <si>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</si>
  <si>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</si>
  <si>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</si>
  <si>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</si>
  <si>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</si>
  <si>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</si>
  <si>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</si>
  <si>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</si>
  <si>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</si>
  <si>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</si>
  <si>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</si>
  <si>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</si>
  <si>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</si>
  <si>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</si>
  <si>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</si>
  <si>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</si>
  <si>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</si>
  <si>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</si>
  <si>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</si>
  <si>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</si>
  <si>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</si>
  <si>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</si>
  <si>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</si>
  <si>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</si>
  <si>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</si>
  <si>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</si>
  <si>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</si>
  <si>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</si>
  <si>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</si>
  <si>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</si>
  <si>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</si>
  <si>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</si>
  <si>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</si>
  <si>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</si>
  <si>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</si>
  <si>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</si>
  <si>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</si>
  <si>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</si>
  <si>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</si>
  <si>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</si>
  <si>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</si>
  <si>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</si>
  <si>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</si>
  <si>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</si>
  <si>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</si>
  <si>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</si>
  <si>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</si>
  <si>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</si>
  <si>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</si>
  <si>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</si>
  <si>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</si>
  <si>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</si>
  <si>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</si>
  <si>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</si>
  <si>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</si>
  <si>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</si>
  <si>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</si>
  <si>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</si>
  <si>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</si>
  <si>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</si>
  <si>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</si>
  <si>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</si>
  <si>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</si>
  <si>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</si>
  <si>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</si>
  <si>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</si>
  <si>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</si>
  <si>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</si>
  <si>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</si>
  <si>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</si>
  <si>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</si>
  <si>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</si>
  <si>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</si>
  <si>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</si>
  <si>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</si>
  <si>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</si>
  <si>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</si>
  <si>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</si>
  <si>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</si>
  <si>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</si>
  <si>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</si>
  <si>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</si>
  <si>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</si>
  <si>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</si>
  <si>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</si>
  <si>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</si>
  <si>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</si>
  <si>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</si>
  <si>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</si>
  <si>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</si>
  <si>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</si>
  <si>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</si>
  <si>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</si>
  <si>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</si>
  <si>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</si>
  <si>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</si>
  <si>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</si>
  <si>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</si>
  <si>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</si>
  <si>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</si>
  <si>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</si>
  <si>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</si>
  <si>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</si>
  <si>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</si>
  <si>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</si>
  <si>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</si>
  <si>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</si>
  <si>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</si>
  <si>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</si>
  <si>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</si>
  <si>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</si>
  <si>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</si>
  <si>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</si>
  <si>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</si>
  <si>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</si>
  <si>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</si>
  <si>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</si>
  <si>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</si>
  <si>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</si>
  <si>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</si>
  <si>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</si>
  <si>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</si>
  <si>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</si>
  <si>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</si>
  <si>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</si>
  <si>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</si>
  <si>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</si>
  <si>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</si>
  <si>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</si>
  <si>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</si>
  <si>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</si>
  <si>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</si>
  <si>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</si>
  <si>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</si>
  <si>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</si>
  <si>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</si>
  <si>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</si>
  <si>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</si>
  <si>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</si>
  <si>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</si>
  <si>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</si>
  <si>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</si>
  <si>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</si>
  <si>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</si>
  <si>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</si>
  <si>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</si>
  <si>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</si>
  <si>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</si>
  <si>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</si>
  <si>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</si>
  <si>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</si>
  <si>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</si>
  <si>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</si>
  <si>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</si>
  <si>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</si>
  <si>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</si>
  <si>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</si>
  <si>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</si>
  <si>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</si>
  <si>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</si>
  <si>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</si>
  <si>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</si>
  <si>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</si>
  <si>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</si>
  <si>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</si>
  <si>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</si>
  <si>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</si>
  <si>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</si>
  <si>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</si>
  <si>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</si>
  <si>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</si>
  <si>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</si>
  <si>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</si>
  <si>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</si>
  <si>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</si>
  <si>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</si>
  <si>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</si>
  <si>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</si>
  <si>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</si>
  <si>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</si>
  <si>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</si>
  <si>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</si>
  <si>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</si>
  <si>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</si>
  <si>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</si>
  <si>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</si>
  <si>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</si>
  <si>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</si>
  <si>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</si>
  <si>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</si>
  <si>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</si>
  <si>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</si>
  <si>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</si>
  <si>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</si>
  <si>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</si>
  <si>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</si>
  <si>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</si>
  <si>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</si>
  <si>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</si>
  <si>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</si>
  <si>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</si>
  <si>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</si>
  <si>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</si>
  <si>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</si>
  <si>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</si>
  <si>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</si>
  <si>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</si>
  <si>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</si>
  <si>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</si>
  <si>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</si>
  <si>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</si>
  <si>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</si>
  <si>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</si>
  <si>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</si>
  <si>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</si>
  <si>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</si>
  <si>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</si>
  <si>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</si>
  <si>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</si>
  <si>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</si>
  <si>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</si>
  <si>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</si>
  <si>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</si>
  <si>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</si>
  <si>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</si>
  <si>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</si>
  <si>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</si>
  <si>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</si>
  <si>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</si>
  <si>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</si>
  <si>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</si>
  <si>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</si>
  <si>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</si>
  <si>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</si>
  <si>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</si>
  <si>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</si>
  <si>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</si>
  <si>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</si>
  <si>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</si>
  <si>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</si>
  <si>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</si>
  <si>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</si>
  <si>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</si>
  <si>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</si>
  <si>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</si>
  <si>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</si>
  <si>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</si>
  <si>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</si>
  <si>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</si>
  <si>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</si>
  <si>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</si>
  <si>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</si>
  <si>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</si>
  <si>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</si>
  <si>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</si>
  <si>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</si>
  <si>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</si>
  <si>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</si>
  <si>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</si>
  <si>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</si>
  <si>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</si>
  <si>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</si>
  <si>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</si>
  <si>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</si>
  <si>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</si>
  <si>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</si>
  <si>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</si>
  <si>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</si>
  <si>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</si>
  <si>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</si>
  <si>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</si>
  <si>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</si>
  <si>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</si>
  <si>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</si>
  <si>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</si>
  <si>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</si>
  <si>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</si>
  <si>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</si>
  <si>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</si>
  <si>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</si>
  <si>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</si>
  <si>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</si>
  <si>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</si>
  <si>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</si>
  <si>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</si>
  <si>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</si>
  <si>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</si>
  <si>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</si>
  <si>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</si>
  <si>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</si>
  <si>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</si>
  <si>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</si>
  <si>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</si>
  <si>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</si>
  <si>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</si>
  <si>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</si>
  <si>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</si>
  <si>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</si>
  <si>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</si>
  <si>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</si>
  <si>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</si>
  <si>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</si>
  <si>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</si>
  <si>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</si>
  <si>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</si>
  <si>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</si>
  <si>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</si>
  <si>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</si>
  <si>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</si>
  <si>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</si>
  <si>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</si>
  <si>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</si>
  <si>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</si>
  <si>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</si>
  <si>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</si>
  <si>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</si>
  <si>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</si>
  <si>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</si>
  <si>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</si>
  <si>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</si>
  <si>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</si>
  <si>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</si>
  <si>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</si>
  <si>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</si>
  <si>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</si>
  <si>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</si>
  <si>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</si>
  <si>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</si>
  <si>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</si>
  <si>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</si>
  <si>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</si>
  <si>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</si>
  <si>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</si>
  <si>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</si>
  <si>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</si>
  <si>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</si>
  <si>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</si>
  <si>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</si>
  <si>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</si>
  <si>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</si>
  <si>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</si>
  <si>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</si>
  <si>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</si>
  <si>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</si>
  <si>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</si>
  <si>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</si>
  <si>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</si>
  <si>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</si>
  <si>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</si>
  <si>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</si>
  <si>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</si>
  <si>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</si>
  <si>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</si>
  <si>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</si>
  <si>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</si>
  <si>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</si>
  <si>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</si>
  <si>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</si>
  <si>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</si>
  <si>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</si>
  <si>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</si>
  <si>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</si>
  <si>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</si>
  <si>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</si>
  <si>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</si>
  <si>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</si>
  <si>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</si>
  <si>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</si>
  <si>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</si>
  <si>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</si>
  <si>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</si>
  <si>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</si>
  <si>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</si>
  <si>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</si>
  <si>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</si>
  <si>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</si>
  <si>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</si>
  <si>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</si>
  <si>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</si>
  <si>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</si>
  <si>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</si>
  <si>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</si>
  <si>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</si>
  <si>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</si>
  <si>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</si>
  <si>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</si>
  <si>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</si>
  <si>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</si>
  <si>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</si>
  <si>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</si>
  <si>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</si>
  <si>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</si>
  <si>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</si>
  <si>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</si>
  <si>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</si>
  <si>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</si>
  <si>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</si>
  <si>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</si>
  <si>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</si>
  <si>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</si>
  <si>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</si>
  <si>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</si>
  <si>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</si>
  <si>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</si>
  <si>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</si>
  <si>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</si>
  <si>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</si>
  <si>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</si>
  <si>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</si>
  <si>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</si>
  <si>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</si>
  <si>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</si>
  <si>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</si>
  <si>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</si>
  <si>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</si>
  <si>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</si>
  <si>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</si>
  <si>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</si>
  <si>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</si>
  <si>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</si>
  <si>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</si>
  <si>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</si>
  <si>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</si>
  <si>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</si>
  <si>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</si>
  <si>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</si>
  <si>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</si>
  <si>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</si>
  <si>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</si>
  <si>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</si>
  <si>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</si>
  <si>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</si>
  <si>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</si>
  <si>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</si>
  <si>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</si>
  <si>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</si>
  <si>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</si>
  <si>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</si>
  <si>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</si>
  <si>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</si>
  <si>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</si>
  <si>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</si>
  <si>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</si>
  <si>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</si>
  <si>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</si>
  <si>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</si>
  <si>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</si>
  <si>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</si>
  <si>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</si>
  <si>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</si>
  <si>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</si>
  <si>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</si>
  <si>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</si>
  <si>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</si>
  <si>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</si>
  <si>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</si>
  <si>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</si>
  <si>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</si>
  <si>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</si>
  <si>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</si>
  <si>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</si>
  <si>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</si>
  <si>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</si>
  <si>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</si>
  <si>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</si>
  <si>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</si>
  <si>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</si>
  <si>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</si>
  <si>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</si>
  <si>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</si>
  <si>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</si>
  <si>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</si>
  <si>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</si>
  <si>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</si>
  <si>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</si>
  <si>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</si>
  <si>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</si>
  <si>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</si>
  <si>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</si>
  <si>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</si>
  <si>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</si>
  <si>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</si>
  <si>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</si>
  <si>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</si>
  <si>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</si>
  <si>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</si>
  <si>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</si>
  <si>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</si>
  <si>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</si>
  <si>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</si>
  <si>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</si>
  <si>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</si>
  <si>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</si>
  <si>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</si>
  <si>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</si>
  <si>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</si>
  <si>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</si>
  <si>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</si>
  <si>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</si>
  <si>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</si>
  <si>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</si>
  <si>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</si>
  <si>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</si>
  <si>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</si>
  <si>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</si>
  <si>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</si>
  <si>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</si>
  <si>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</si>
  <si>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</si>
  <si>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</si>
  <si>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</si>
  <si>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</si>
  <si>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</si>
  <si>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</si>
  <si>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</si>
  <si>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</si>
  <si>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</si>
  <si>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</si>
  <si>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</si>
  <si>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</si>
  <si>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</si>
  <si>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</si>
  <si>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</si>
  <si>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</si>
  <si>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</si>
  <si>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</si>
  <si>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</si>
  <si>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</si>
  <si>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</si>
  <si>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</si>
  <si>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</si>
  <si>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</si>
  <si>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</si>
  <si>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</si>
  <si>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</si>
  <si>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</si>
  <si>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</si>
  <si>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</si>
  <si>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</si>
  <si>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</si>
  <si>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</si>
  <si>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</si>
  <si>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</si>
  <si>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</si>
  <si>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</si>
  <si>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</si>
  <si>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</si>
  <si>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</si>
  <si>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</si>
  <si>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</si>
  <si>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</si>
  <si>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</si>
  <si>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</si>
  <si>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</si>
  <si>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</si>
  <si>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</si>
  <si>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</si>
  <si>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</si>
  <si>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</si>
  <si>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</si>
  <si>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</si>
  <si>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</si>
  <si>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</si>
  <si>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</si>
  <si>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</si>
  <si>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</si>
  <si>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</si>
  <si>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</si>
  <si>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</si>
  <si>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</si>
  <si>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</si>
  <si>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</si>
  <si>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</si>
  <si>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</si>
  <si>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</si>
  <si>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</si>
  <si>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</si>
  <si>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</si>
  <si>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</si>
  <si>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</si>
  <si>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</si>
  <si>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</si>
  <si>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</si>
  <si>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</si>
  <si>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</si>
  <si>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</si>
  <si>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</si>
  <si>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</si>
  <si>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</si>
  <si>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</si>
  <si>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</si>
  <si>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</si>
  <si>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</si>
  <si>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</si>
  <si>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</si>
  <si>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</si>
  <si>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</si>
  <si>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</si>
  <si>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</si>
  <si>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</si>
  <si>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</si>
  <si>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</si>
  <si>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</si>
  <si>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</si>
  <si>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</si>
  <si>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</si>
  <si>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</si>
  <si>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</si>
  <si>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</si>
  <si>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</si>
  <si>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</si>
  <si>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</si>
  <si>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</si>
  <si>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</si>
  <si>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</si>
  <si>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</si>
  <si>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</si>
  <si>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</si>
  <si>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</si>
  <si>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</si>
  <si>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</si>
  <si>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</si>
  <si>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</si>
  <si>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</si>
  <si>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</si>
  <si>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</si>
  <si>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</si>
  <si>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</si>
  <si>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</si>
  <si>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</si>
  <si>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</si>
  <si>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</si>
  <si>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</si>
  <si>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</si>
  <si>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</si>
  <si>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</si>
  <si>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</si>
  <si>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</si>
  <si>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</si>
  <si>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</si>
  <si>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</si>
  <si>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</si>
  <si>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</si>
  <si>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</si>
  <si>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</si>
  <si>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</si>
  <si>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</si>
  <si>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</si>
  <si>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</si>
  <si>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</si>
  <si>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</si>
  <si>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</si>
  <si>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</si>
  <si>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</si>
  <si>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</si>
  <si>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</si>
  <si>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</si>
  <si>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</si>
  <si>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</si>
  <si>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</si>
  <si>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</si>
  <si>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</si>
  <si>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</si>
  <si>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</si>
  <si>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</si>
  <si>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</si>
  <si>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</si>
  <si>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</si>
  <si>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</si>
  <si>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</si>
  <si>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</si>
  <si>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</si>
  <si>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</si>
  <si>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</si>
  <si>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</si>
  <si>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</si>
  <si>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</si>
  <si>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</si>
  <si>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</si>
  <si>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</si>
  <si>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</si>
  <si>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</si>
  <si>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</si>
  <si>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</si>
  <si>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</si>
  <si>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</si>
  <si>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</si>
  <si>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</si>
  <si>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</si>
  <si>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</si>
  <si>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</si>
  <si>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</si>
  <si>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</si>
  <si>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</si>
  <si>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</si>
  <si>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</si>
  <si>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</si>
  <si>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</si>
  <si>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</si>
  <si>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</si>
  <si>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</si>
  <si>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</si>
  <si>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</si>
  <si>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</si>
  <si>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</si>
  <si>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</si>
  <si>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</si>
  <si>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</si>
  <si>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</si>
  <si>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</si>
  <si>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</si>
  <si>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</si>
  <si>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</si>
  <si>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</si>
  <si>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</si>
  <si>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</si>
  <si>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</si>
  <si>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</si>
  <si>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</si>
  <si>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</si>
  <si>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</si>
  <si>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</si>
  <si>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</si>
  <si>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</si>
  <si>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</si>
  <si>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</si>
  <si>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</si>
  <si>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</si>
  <si>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</si>
  <si>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</si>
  <si>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</si>
  <si>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</si>
  <si>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</si>
  <si>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</si>
  <si>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</si>
  <si>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</si>
  <si>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</si>
  <si>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</si>
  <si>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</si>
  <si>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</si>
  <si>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</si>
  <si>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</si>
  <si>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</si>
  <si>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</si>
  <si>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</si>
  <si>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</si>
  <si>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</si>
  <si>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</si>
  <si>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</si>
  <si>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</si>
  <si>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</si>
  <si>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</si>
  <si>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</si>
  <si>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</si>
  <si>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</si>
  <si>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</si>
  <si>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</si>
  <si>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</si>
  <si>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</si>
  <si>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</si>
  <si>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</si>
  <si>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</si>
  <si>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</si>
  <si>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</si>
  <si>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</si>
  <si>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</si>
  <si>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</si>
  <si>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</si>
  <si>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</si>
  <si>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</si>
  <si>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</si>
  <si>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</si>
  <si>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</si>
  <si>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</si>
  <si>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</si>
  <si>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</si>
  <si>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</si>
  <si>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</si>
  <si>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</si>
  <si>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</si>
  <si>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</si>
  <si>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</si>
  <si>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</si>
  <si>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</si>
  <si>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</si>
  <si>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</si>
  <si>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</si>
  <si>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</si>
  <si>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</si>
  <si>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</si>
  <si>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</si>
  <si>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</si>
  <si>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</si>
  <si>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</si>
  <si>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</si>
  <si>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</si>
  <si>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</si>
  <si>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</si>
  <si>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</si>
  <si>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</si>
  <si>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</si>
  <si>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</si>
  <si>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</si>
  <si>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</si>
  <si>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</si>
  <si>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</si>
  <si>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</si>
  <si>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</si>
  <si>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</si>
  <si>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</si>
  <si>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</si>
  <si>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</si>
  <si>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</si>
  <si>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</si>
  <si>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</si>
  <si>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</si>
  <si>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</si>
  <si>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</si>
  <si>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</si>
  <si>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</si>
  <si>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</si>
  <si>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</si>
  <si>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</si>
  <si>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</si>
  <si>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</si>
  <si>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</si>
  <si>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</si>
  <si>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</si>
  <si>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</si>
  <si>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</si>
  <si>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</si>
  <si>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</si>
  <si>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</si>
  <si>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</si>
  <si>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</si>
  <si>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</si>
  <si>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</si>
  <si>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</si>
  <si>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</si>
  <si>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</si>
  <si>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</si>
  <si>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</si>
  <si>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</si>
  <si>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</si>
  <si>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</si>
  <si>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</si>
  <si>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</si>
  <si>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</si>
  <si>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</si>
  <si>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</si>
  <si>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</si>
  <si>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</si>
  <si>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</si>
  <si>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</si>
  <si>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</si>
  <si>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</si>
  <si>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</si>
  <si>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</si>
  <si>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</si>
  <si>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</si>
  <si>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</si>
  <si>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</si>
  <si>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</si>
  <si>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</si>
  <si>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</si>
  <si>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</si>
  <si>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</si>
  <si>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</si>
  <si>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</si>
  <si>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</si>
  <si>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</si>
  <si>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</si>
  <si>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</si>
  <si>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</si>
  <si>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</si>
  <si>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</si>
  <si>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</si>
  <si>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</si>
  <si>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</si>
  <si>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</si>
  <si>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</si>
  <si>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</si>
  <si>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</si>
  <si>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</si>
  <si>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</si>
  <si>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</si>
  <si>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</si>
  <si>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</si>
  <si>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</si>
  <si>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</si>
  <si>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</si>
  <si>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</si>
  <si>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</si>
  <si>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</si>
  <si>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</si>
  <si>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</si>
  <si>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</si>
  <si>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</si>
  <si>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</si>
  <si>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</si>
  <si>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</si>
  <si>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</si>
  <si>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</si>
  <si>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</si>
  <si>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</si>
  <si>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</si>
  <si>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</si>
  <si>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</si>
  <si>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</si>
  <si>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</si>
  <si>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</si>
  <si>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</si>
  <si>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</si>
  <si>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</si>
  <si>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</si>
  <si>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</si>
  <si>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</si>
  <si>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</si>
  <si>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</si>
  <si>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</si>
  <si>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</si>
  <si>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</si>
  <si>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</si>
  <si>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</si>
  <si>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</si>
  <si>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</si>
  <si>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</si>
  <si>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</si>
  <si>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</si>
  <si>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</si>
  <si>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</si>
  <si>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</si>
  <si>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</si>
  <si>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</si>
  <si>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</si>
  <si>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</si>
  <si>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</si>
  <si>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</si>
  <si>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</si>
  <si>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</si>
  <si>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</si>
  <si>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</si>
  <si>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</si>
  <si>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</si>
  <si>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</si>
  <si>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</si>
  <si>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</si>
  <si>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</si>
  <si>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</si>
  <si>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</si>
  <si>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</si>
  <si>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</si>
  <si>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</si>
  <si>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</si>
  <si>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</si>
  <si>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</si>
  <si>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</si>
  <si>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</si>
  <si>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</si>
  <si>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</si>
  <si>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</si>
  <si>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</si>
  <si>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</si>
  <si>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</si>
  <si>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</si>
  <si>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</si>
  <si>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</si>
  <si>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</si>
  <si>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</si>
  <si>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</si>
  <si>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</si>
  <si>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</si>
  <si>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</si>
  <si>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</si>
  <si>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</si>
  <si>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</si>
  <si>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</si>
  <si>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</si>
  <si>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</si>
  <si>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</si>
  <si>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</si>
  <si>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</si>
  <si>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</si>
  <si>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</si>
  <si>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</si>
  <si>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</si>
  <si>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</si>
  <si>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</si>
  <si>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</si>
  <si>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</si>
  <si>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</si>
  <si>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</si>
  <si>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</si>
  <si>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</si>
  <si>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</si>
  <si>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</si>
  <si>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</si>
  <si>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</si>
  <si>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</si>
  <si>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</si>
  <si>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</si>
  <si>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</si>
  <si>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</si>
  <si>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</si>
  <si>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</si>
  <si>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</si>
  <si>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</si>
  <si>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</si>
  <si>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</si>
  <si>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</si>
  <si>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</si>
  <si>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</si>
  <si>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</si>
  <si>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</si>
  <si>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</si>
  <si>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</si>
  <si>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</si>
  <si>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</si>
  <si>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</si>
  <si>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</si>
  <si>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</si>
  <si>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</si>
  <si>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</si>
  <si>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</si>
  <si>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</si>
  <si>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</si>
  <si>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</si>
  <si>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</si>
  <si>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</si>
  <si>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</si>
  <si>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</si>
  <si>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</si>
  <si>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</si>
  <si>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</si>
  <si>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</si>
  <si>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</si>
  <si>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</si>
  <si>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</si>
  <si>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</si>
  <si>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</si>
  <si>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</si>
  <si>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</si>
  <si>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</si>
  <si>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</si>
  <si>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</si>
  <si>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</si>
  <si>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</si>
  <si>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</si>
  <si>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</si>
  <si>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</si>
  <si>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</si>
  <si>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</si>
  <si>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</si>
  <si>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</si>
  <si>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</si>
  <si>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</si>
  <si>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</si>
  <si>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</si>
  <si>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</si>
  <si>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</si>
  <si>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</si>
  <si>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</si>
  <si>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</si>
  <si>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</si>
  <si>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</si>
  <si>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</si>
  <si>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</si>
  <si>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</si>
  <si>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</si>
  <si>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</si>
  <si>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</si>
  <si>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</si>
  <si>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</si>
  <si>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</si>
  <si>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</si>
  <si>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</si>
  <si>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</si>
  <si>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</si>
  <si>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</si>
  <si>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</si>
  <si>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</si>
  <si>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</si>
  <si>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</si>
  <si>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</si>
  <si>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</si>
  <si>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</si>
  <si>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</si>
  <si>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</si>
  <si>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</si>
  <si>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</si>
  <si>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</si>
  <si>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</si>
  <si>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</si>
  <si>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</si>
  <si>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</si>
  <si>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</si>
  <si>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</si>
  <si>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</si>
  <si>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</si>
  <si>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</si>
  <si>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</si>
  <si>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</si>
  <si>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</si>
  <si>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</si>
  <si>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</si>
  <si>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</si>
  <si>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</si>
  <si>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</si>
  <si>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</si>
  <si>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</si>
  <si>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</si>
  <si>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</si>
  <si>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</si>
  <si>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</si>
  <si>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</si>
  <si>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</si>
  <si>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</si>
  <si>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</si>
  <si>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</si>
  <si>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</si>
  <si>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</si>
  <si>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</si>
  <si>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</si>
  <si>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</si>
  <si>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</si>
  <si>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</si>
  <si>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</si>
  <si>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</si>
  <si>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</si>
  <si>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</si>
  <si>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</si>
  <si>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</si>
  <si>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</si>
  <si>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</si>
  <si>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</si>
  <si>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</si>
  <si>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</si>
  <si>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</si>
  <si>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</si>
  <si>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</si>
  <si>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</si>
  <si>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</si>
  <si>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</si>
  <si>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</si>
  <si>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</si>
  <si>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</si>
  <si>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</si>
  <si>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</si>
  <si>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</si>
  <si>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</si>
  <si>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</si>
  <si>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</si>
  <si>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</si>
  <si>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</si>
  <si>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</si>
  <si>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</si>
  <si>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</si>
  <si>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</si>
  <si>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</si>
  <si>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</si>
  <si>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</si>
  <si>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</si>
  <si>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</si>
  <si>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</si>
  <si>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</si>
  <si>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</si>
  <si>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</si>
  <si>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</si>
  <si>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</si>
  <si>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</si>
  <si>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</si>
  <si>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</si>
  <si>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</si>
  <si>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</si>
  <si>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</si>
  <si>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</si>
  <si>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</si>
  <si>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</si>
  <si>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</si>
  <si>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</si>
  <si>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</si>
  <si>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</si>
  <si>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</si>
  <si>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</si>
  <si>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</si>
  <si>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</si>
  <si>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</si>
  <si>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</si>
  <si>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</si>
  <si>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</si>
  <si>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</si>
  <si>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</si>
  <si>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</si>
  <si>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</si>
  <si>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</si>
  <si>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</si>
  <si>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</si>
  <si>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</si>
  <si>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</si>
  <si>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</si>
  <si>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</si>
  <si>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</si>
  <si>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</si>
  <si>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</si>
  <si>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</si>
  <si>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</si>
  <si>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</si>
  <si>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</si>
  <si>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</si>
  <si>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</si>
  <si>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</si>
  <si>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</si>
  <si>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</si>
  <si>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</si>
  <si>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</si>
  <si>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</si>
  <si>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</si>
  <si>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</si>
  <si>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</si>
  <si>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</si>
  <si>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</si>
  <si>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</si>
  <si>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</si>
  <si>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</si>
  <si>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</si>
  <si>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</si>
  <si>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</si>
  <si>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</si>
  <si>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</si>
  <si>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</si>
  <si>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</si>
  <si>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</si>
  <si>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</si>
  <si>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</si>
  <si>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</si>
  <si>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</si>
  <si>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</si>
  <si>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</si>
  <si>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</si>
  <si>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</si>
  <si>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</si>
  <si>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</si>
  <si>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</si>
  <si>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</si>
  <si>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</si>
  <si>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</si>
  <si>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</si>
  <si>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</si>
  <si>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</si>
  <si>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</si>
  <si>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</si>
  <si>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</si>
  <si>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</si>
  <si>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</si>
  <si>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</si>
  <si>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</si>
  <si>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</si>
  <si>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</si>
  <si>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</si>
  <si>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</si>
  <si>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</si>
  <si>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</si>
  <si>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</si>
  <si>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</si>
  <si>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</si>
  <si>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</si>
  <si>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</si>
  <si>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</si>
  <si>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</si>
  <si>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</si>
  <si>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</si>
  <si>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</si>
  <si>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</si>
  <si>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</si>
  <si>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</si>
  <si>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</si>
  <si>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</si>
  <si>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</si>
  <si>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</si>
  <si>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</si>
  <si>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</si>
  <si>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</si>
  <si>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</si>
  <si>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</si>
  <si>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</si>
  <si>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</si>
  <si>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</si>
  <si>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</si>
  <si>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</si>
  <si>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</si>
  <si>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</si>
  <si>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</si>
  <si>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</si>
  <si>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</si>
  <si>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</si>
  <si>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</si>
  <si>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</si>
  <si>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</si>
  <si>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</si>
  <si>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</si>
  <si>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</si>
  <si>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</si>
  <si>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</si>
  <si>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</si>
  <si>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</si>
  <si>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</si>
  <si>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</si>
  <si>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</si>
  <si>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</si>
  <si>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</si>
  <si>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</si>
  <si>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</si>
  <si>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</si>
  <si>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</si>
  <si>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</si>
  <si>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</si>
  <si>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</si>
  <si>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</si>
  <si>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</si>
  <si>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</si>
  <si>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</si>
  <si>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</si>
  <si>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</si>
  <si>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</si>
  <si>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</si>
  <si>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</si>
  <si>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</si>
  <si>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</si>
  <si>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</si>
  <si>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</si>
  <si>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</si>
  <si>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</si>
  <si>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</si>
  <si>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</si>
  <si>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</si>
  <si>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</si>
  <si>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</si>
  <si>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</si>
  <si>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</si>
  <si>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</si>
  <si>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</si>
  <si>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</si>
  <si>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</si>
  <si>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</si>
  <si>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</si>
  <si>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</si>
  <si>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</si>
  <si>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</si>
  <si>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</si>
  <si>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</si>
  <si>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</si>
  <si>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</si>
  <si>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</si>
  <si>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</si>
  <si>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</si>
  <si>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</si>
  <si>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</si>
  <si>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</si>
  <si>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</si>
  <si>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</si>
  <si>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</si>
  <si>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</si>
  <si>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</si>
  <si>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</si>
  <si>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</si>
  <si>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</si>
  <si>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</si>
  <si>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</si>
  <si>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</si>
  <si>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</si>
  <si>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</si>
  <si>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</si>
  <si>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</si>
  <si>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</si>
  <si>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</si>
  <si>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</si>
  <si>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</si>
  <si>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</si>
  <si>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</si>
  <si>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</si>
  <si>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</si>
  <si>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</si>
  <si>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</si>
  <si>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</si>
  <si>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</si>
  <si>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</si>
  <si>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</si>
  <si>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</si>
  <si>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</si>
  <si>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</si>
  <si>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</si>
  <si>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</si>
  <si>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</si>
  <si>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</si>
  <si>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</si>
  <si>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</si>
  <si>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</si>
  <si>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</si>
  <si>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</si>
  <si>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</si>
  <si>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</si>
  <si>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</si>
  <si>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</si>
  <si>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</si>
  <si>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</si>
  <si>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</si>
  <si>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</si>
  <si>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</si>
  <si>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</si>
  <si>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</si>
  <si>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</si>
  <si>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</si>
  <si>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</si>
  <si>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</si>
  <si>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</si>
  <si>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</si>
  <si>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</si>
  <si>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</si>
  <si>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</si>
  <si>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</si>
  <si>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</si>
  <si>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</si>
  <si>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</si>
  <si>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</si>
  <si>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</si>
  <si>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</si>
  <si>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</si>
  <si>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</si>
  <si>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</si>
  <si>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</si>
  <si>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</si>
  <si>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</si>
  <si>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</si>
  <si>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</si>
  <si>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</si>
  <si>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</si>
  <si>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</si>
  <si>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</si>
  <si>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</si>
  <si>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</si>
  <si>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</si>
  <si>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</si>
  <si>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</si>
  <si>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</si>
  <si>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</si>
  <si>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</si>
  <si>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</si>
  <si>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</si>
  <si>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</si>
  <si>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</si>
  <si>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</si>
  <si>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</si>
  <si>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</si>
  <si>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</si>
  <si>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</si>
  <si>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</si>
  <si>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</si>
  <si>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</si>
  <si>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</si>
  <si>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</si>
  <si>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</si>
  <si>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</si>
  <si>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</si>
  <si>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</si>
  <si>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</si>
  <si>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</si>
  <si>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</si>
  <si>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</si>
  <si>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</si>
  <si>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</si>
  <si>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</si>
  <si>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</si>
  <si>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</si>
  <si>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</si>
  <si>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</si>
  <si>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</si>
  <si>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</si>
  <si>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</si>
  <si>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</si>
  <si>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</si>
  <si>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</si>
  <si>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</si>
  <si>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</si>
  <si>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</si>
  <si>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</si>
  <si>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</si>
  <si>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</si>
  <si>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</si>
  <si>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</si>
  <si>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</si>
  <si>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</si>
  <si>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</si>
  <si>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</si>
  <si>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</si>
  <si>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</si>
  <si>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</si>
  <si>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</si>
  <si>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</si>
  <si>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</si>
  <si>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</si>
  <si>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</si>
  <si>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</si>
  <si>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</si>
  <si>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</si>
  <si>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</si>
  <si>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</si>
  <si>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</si>
  <si>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</si>
  <si>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</si>
  <si>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</si>
  <si>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</si>
  <si>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</si>
  <si>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</si>
  <si>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</si>
  <si>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</si>
  <si>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</si>
  <si>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</si>
  <si>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</si>
  <si>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</si>
  <si>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</si>
  <si>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</si>
  <si>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</si>
  <si>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</si>
  <si>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</si>
  <si>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</si>
  <si>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</si>
  <si>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</si>
  <si>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</si>
  <si>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</si>
  <si>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</si>
  <si>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</si>
  <si>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</si>
  <si>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</si>
  <si>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</si>
  <si>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</si>
  <si>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</si>
  <si>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</si>
  <si>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</si>
  <si>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</si>
  <si>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</si>
  <si>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</si>
  <si>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</si>
  <si>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</si>
  <si>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</si>
  <si>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</si>
  <si>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</si>
  <si>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</si>
  <si>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</si>
  <si>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</si>
  <si>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</si>
  <si>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</si>
  <si>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</si>
  <si>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</si>
  <si>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</si>
  <si>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</si>
  <si>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</si>
  <si>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</si>
  <si>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</si>
  <si>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</si>
  <si>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</si>
  <si>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</si>
  <si>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</si>
  <si>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</si>
  <si>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</si>
  <si>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</si>
  <si>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</si>
  <si>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</si>
  <si>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</si>
  <si>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</si>
  <si>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</si>
  <si>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</si>
  <si>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</si>
  <si>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</si>
  <si>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</si>
  <si>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</si>
  <si>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</si>
  <si>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</si>
  <si>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</si>
  <si>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</si>
  <si>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</si>
  <si>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</si>
  <si>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</si>
  <si>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</si>
  <si>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</si>
  <si>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</si>
  <si>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</si>
  <si>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</si>
  <si>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</si>
  <si>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</si>
  <si>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</si>
  <si>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</si>
  <si>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</si>
  <si>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</si>
  <si>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</si>
  <si>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</si>
  <si>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</si>
  <si>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</si>
  <si>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</si>
  <si>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</si>
  <si>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</si>
  <si>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</si>
  <si>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</si>
  <si>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</si>
  <si>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</si>
  <si>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</si>
  <si>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</si>
  <si>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</si>
  <si>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</si>
  <si>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</si>
  <si>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</si>
  <si>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</si>
  <si>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</si>
  <si>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</si>
  <si>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</si>
  <si>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</si>
  <si>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</si>
  <si>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</si>
  <si>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</si>
  <si>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</si>
  <si>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</si>
  <si>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</si>
  <si>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</si>
  <si>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</si>
  <si>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</si>
  <si>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</si>
  <si>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</si>
  <si>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</si>
  <si>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</si>
  <si>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</si>
  <si>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</si>
  <si>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</si>
  <si>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</si>
  <si>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</si>
  <si>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</si>
  <si>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</si>
  <si>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</si>
  <si>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</si>
  <si>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</si>
  <si>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</si>
  <si>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</si>
  <si>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</si>
  <si>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</si>
  <si>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</si>
  <si>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</si>
  <si>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</si>
  <si>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</si>
  <si>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</si>
  <si>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</si>
  <si>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</si>
  <si>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</si>
  <si>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</si>
  <si>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</si>
  <si>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</si>
  <si>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</si>
  <si>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</si>
  <si>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</si>
  <si>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</si>
  <si>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</si>
  <si>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</si>
  <si>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</si>
  <si>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</si>
  <si>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</si>
  <si>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</si>
  <si>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</si>
  <si>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</si>
  <si>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</si>
  <si>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</si>
  <si>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</si>
  <si>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</si>
  <si>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</si>
  <si>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</si>
  <si>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</si>
  <si>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</si>
  <si>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</si>
  <si>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</si>
  <si>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</si>
  <si>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</si>
  <si>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</si>
  <si>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</si>
  <si>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</si>
  <si>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</si>
  <si>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</si>
  <si>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</si>
  <si>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</si>
  <si>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</si>
  <si>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</si>
  <si>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</si>
  <si>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</si>
  <si>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</si>
  <si>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</si>
  <si>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</si>
  <si>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</si>
  <si>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</si>
  <si>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</si>
  <si>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</si>
  <si>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</si>
  <si>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</si>
  <si>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</si>
  <si>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</si>
  <si>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</si>
  <si>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</si>
  <si>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</si>
  <si>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</si>
  <si>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</si>
  <si>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</si>
  <si>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</si>
  <si>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</si>
  <si>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</si>
  <si>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</si>
  <si>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</si>
  <si>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</si>
  <si>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</si>
  <si>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</si>
  <si>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</si>
  <si>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</si>
  <si>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</si>
  <si>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</si>
  <si>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</si>
  <si>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</si>
  <si>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</si>
  <si>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</si>
  <si>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</si>
  <si>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</si>
  <si>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</si>
  <si>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</si>
  <si>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</si>
  <si>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</si>
  <si>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</si>
  <si>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</si>
  <si>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</si>
  <si>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</si>
  <si>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</si>
  <si>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</si>
  <si>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</si>
  <si>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</si>
  <si>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</si>
  <si>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</si>
  <si>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</si>
  <si>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</si>
  <si>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</si>
  <si>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</si>
  <si>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</si>
  <si>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</si>
  <si>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</si>
  <si>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</si>
  <si>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</si>
  <si>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</si>
  <si>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</si>
  <si>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</si>
  <si>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</si>
  <si>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</si>
  <si>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</si>
  <si>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</si>
  <si>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</si>
  <si>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</si>
  <si>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</si>
  <si>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</si>
  <si>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</si>
  <si>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</si>
  <si>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</si>
  <si>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</si>
  <si>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</si>
  <si>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</si>
  <si>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</si>
  <si>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</si>
  <si>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</si>
  <si>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</si>
  <si>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</si>
  <si>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</si>
  <si>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</si>
  <si>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</si>
  <si>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</si>
  <si>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</si>
  <si>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</si>
  <si>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</si>
  <si>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</si>
  <si>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</si>
  <si>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</si>
  <si>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</si>
  <si>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</si>
  <si>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</si>
  <si>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</si>
  <si>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</si>
  <si>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</si>
  <si>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</si>
  <si>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</si>
  <si>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</si>
  <si>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</si>
  <si>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</si>
  <si>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</si>
  <si>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</si>
  <si>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</si>
  <si>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</si>
  <si>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</si>
  <si>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</si>
  <si>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</si>
  <si>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</si>
  <si>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</si>
  <si>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</si>
  <si>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</si>
  <si>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</si>
  <si>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</si>
  <si>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</si>
  <si>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</si>
  <si>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</si>
  <si>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</si>
  <si>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</si>
  <si>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</si>
  <si>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</si>
  <si>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</si>
  <si>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</si>
  <si>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</si>
  <si>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</si>
  <si>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</si>
  <si>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</si>
  <si>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</si>
  <si>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</si>
  <si>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</si>
  <si>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</si>
  <si>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</si>
  <si>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</si>
  <si>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</si>
  <si>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</si>
  <si>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</si>
  <si>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</si>
  <si>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</si>
  <si>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</si>
  <si>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</si>
  <si>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</si>
  <si>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</si>
  <si>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</si>
  <si>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</si>
  <si>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</si>
  <si>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</si>
  <si>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</si>
  <si>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</si>
  <si>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</si>
  <si>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</si>
  <si>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</si>
  <si>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</si>
  <si>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</si>
  <si>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</si>
  <si>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</si>
  <si>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</si>
  <si>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</si>
  <si>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</si>
  <si>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</si>
  <si>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</si>
  <si>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</si>
  <si>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</si>
  <si>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</si>
  <si>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</si>
  <si>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</si>
  <si>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</si>
  <si>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</si>
  <si>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</si>
  <si>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</si>
  <si>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</si>
  <si>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</si>
  <si>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</si>
  <si>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</si>
  <si>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</si>
  <si>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</si>
  <si>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</si>
  <si>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</si>
  <si>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</si>
  <si>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</si>
  <si>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</si>
  <si>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</si>
  <si>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</si>
  <si>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</si>
  <si>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</si>
  <si>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</si>
  <si>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</si>
  <si>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</si>
  <si>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</si>
  <si>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</si>
  <si>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</si>
  <si>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</si>
  <si>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</si>
  <si>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</si>
  <si>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</si>
  <si>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</si>
  <si>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</si>
  <si>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</si>
  <si>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</si>
  <si>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</si>
  <si>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</si>
  <si>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</si>
  <si>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</si>
  <si>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</si>
  <si>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</si>
  <si>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</si>
  <si>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</si>
  <si>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</si>
  <si>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</si>
  <si>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</si>
  <si>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</si>
  <si>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</si>
  <si>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</si>
  <si>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</si>
  <si>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</si>
  <si>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</si>
  <si>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</si>
  <si>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</si>
  <si>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</si>
  <si>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</si>
  <si>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</si>
  <si>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</si>
  <si>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</si>
  <si>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</si>
  <si>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</si>
  <si>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</si>
  <si>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</si>
  <si>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</si>
  <si>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</si>
  <si>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</si>
  <si>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</si>
  <si>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</si>
  <si>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</si>
  <si>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</si>
  <si>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</si>
  <si>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</si>
  <si>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</si>
  <si>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</si>
  <si>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</si>
  <si>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</si>
  <si>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</si>
  <si>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</si>
  <si>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</si>
  <si>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</si>
  <si>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</si>
  <si>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</si>
  <si>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</si>
  <si>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</si>
  <si>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</si>
  <si>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</si>
  <si>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</si>
  <si>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</si>
  <si>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</si>
  <si>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</si>
  <si>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</si>
  <si>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</si>
  <si>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</si>
  <si>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</si>
  <si>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</si>
  <si>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</si>
  <si>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</si>
  <si>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</si>
  <si>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</si>
  <si>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</si>
  <si>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</si>
  <si>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</si>
  <si>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</si>
  <si>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</si>
  <si>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</si>
  <si>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</si>
  <si>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</si>
  <si>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</si>
  <si>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</si>
  <si>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</si>
  <si>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</si>
  <si>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</si>
  <si>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</si>
  <si>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</si>
  <si>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</si>
  <si>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</si>
  <si>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</si>
  <si>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</si>
  <si>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</si>
  <si>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</si>
  <si>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</si>
  <si>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</si>
  <si>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</si>
  <si>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</si>
  <si>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</si>
  <si>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</si>
  <si>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</si>
  <si>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</si>
  <si>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</si>
  <si>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</si>
  <si>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</si>
  <si>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</si>
  <si>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</si>
  <si>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</si>
  <si>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</si>
  <si>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</si>
  <si>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</si>
  <si>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</si>
  <si>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</si>
  <si>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</si>
  <si>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</si>
  <si>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</si>
  <si>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</si>
  <si>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</si>
  <si>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</si>
  <si>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</si>
  <si>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</si>
  <si>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</si>
  <si>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</si>
  <si>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</si>
  <si>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</si>
  <si>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</si>
  <si>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</si>
  <si>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</si>
  <si>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</si>
  <si>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</si>
  <si>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</si>
  <si>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</si>
  <si>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</si>
  <si>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</si>
  <si>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</si>
  <si>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</si>
  <si>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</si>
  <si>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</si>
  <si>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</si>
  <si>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</si>
  <si>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</si>
  <si>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</si>
  <si>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</si>
  <si>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</si>
  <si>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</si>
  <si>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</si>
  <si>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</si>
  <si>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</si>
  <si>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</si>
  <si>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</si>
  <si>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</si>
  <si>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</si>
  <si>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</si>
  <si>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</si>
  <si>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</si>
  <si>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</si>
  <si>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</si>
  <si>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</si>
  <si>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</si>
  <si>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</si>
  <si>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</si>
  <si>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</si>
  <si>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</si>
  <si>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</si>
  <si>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</si>
  <si>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</si>
  <si>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</si>
  <si>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</si>
  <si>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</si>
  <si>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</si>
  <si>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</si>
  <si>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</si>
  <si>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</si>
  <si>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</si>
  <si>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</si>
  <si>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</si>
  <si>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</si>
  <si>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</si>
  <si>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</si>
  <si>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</si>
  <si>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</si>
  <si>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</si>
  <si>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</si>
  <si>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</si>
  <si>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</si>
  <si>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</si>
  <si>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</si>
  <si>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</si>
  <si>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</si>
  <si>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</si>
  <si>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</si>
  <si>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</si>
  <si>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</si>
  <si>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</si>
  <si>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</si>
  <si>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</si>
  <si>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</si>
  <si>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</si>
  <si>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</si>
  <si>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</si>
  <si>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</si>
  <si>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</si>
  <si>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</si>
  <si>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</si>
  <si>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</si>
  <si>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</si>
  <si>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</si>
  <si>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</si>
  <si>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</si>
  <si>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</si>
  <si>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</si>
  <si>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</si>
  <si>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</si>
  <si>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</si>
  <si>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</si>
  <si>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</si>
  <si>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</si>
  <si>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</si>
  <si>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</si>
  <si>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</si>
  <si>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</si>
  <si>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</si>
  <si>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</si>
  <si>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</si>
  <si>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</si>
  <si>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</si>
  <si>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</si>
  <si>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</si>
  <si>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</si>
  <si>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</si>
  <si>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</si>
  <si>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</si>
  <si>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</si>
  <si>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</si>
  <si>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</si>
  <si>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</si>
  <si>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</si>
  <si>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</si>
  <si>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</si>
  <si>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</si>
  <si>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</si>
  <si>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</si>
  <si>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</si>
  <si>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</si>
  <si>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</si>
  <si>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</si>
  <si>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</si>
  <si>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</si>
  <si>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</si>
  <si>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</si>
  <si>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</si>
  <si>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</si>
  <si>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</si>
  <si>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</si>
  <si>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</si>
  <si>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</si>
  <si>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</si>
  <si>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</si>
  <si>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</si>
  <si>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</si>
  <si>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</si>
  <si>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</si>
  <si>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</si>
  <si>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</si>
  <si>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</si>
  <si>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</si>
  <si>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</si>
  <si>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</si>
  <si>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</si>
  <si>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</si>
  <si>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</si>
  <si>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</si>
  <si>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</si>
  <si>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</si>
  <si>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</si>
  <si>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</si>
  <si>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</si>
  <si>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</si>
  <si>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</si>
  <si>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</si>
  <si>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</si>
  <si>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</si>
  <si>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</si>
  <si>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</si>
  <si>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</si>
  <si>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</si>
  <si>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</si>
  <si>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</si>
  <si>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</si>
  <si>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</si>
  <si>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</si>
  <si>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</si>
  <si>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</si>
  <si>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</si>
  <si>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</si>
  <si>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</si>
  <si>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</si>
  <si>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</si>
  <si>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</si>
  <si>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</si>
  <si>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</si>
  <si>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</si>
  <si>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</si>
  <si>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</si>
  <si>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</si>
  <si>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</si>
  <si>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</si>
  <si>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</si>
  <si>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</si>
  <si>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</si>
  <si>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</si>
  <si>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</si>
  <si>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</si>
  <si>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</si>
  <si>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</si>
  <si>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</si>
  <si>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</si>
  <si>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</si>
  <si>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</si>
  <si>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</si>
  <si>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</si>
  <si>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</si>
  <si>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</si>
  <si>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</si>
  <si>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</si>
  <si>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</si>
  <si>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</si>
  <si>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</si>
  <si>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</si>
  <si>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</si>
  <si>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</si>
  <si>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</si>
  <si>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</si>
  <si>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</si>
  <si>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</si>
  <si>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</si>
  <si>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</si>
  <si>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</si>
  <si>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</si>
  <si>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</si>
  <si>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</si>
  <si>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</si>
  <si>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</si>
  <si>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</si>
  <si>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</si>
  <si>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</si>
  <si>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</si>
  <si>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</si>
  <si>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</si>
  <si>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</si>
  <si>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</si>
  <si>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</si>
  <si>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</si>
  <si>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</si>
  <si>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</si>
  <si>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</si>
  <si>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</si>
  <si>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</si>
  <si>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</si>
  <si>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</si>
  <si>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</si>
  <si>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</si>
  <si>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</si>
  <si>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</si>
  <si>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</si>
  <si>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</si>
  <si>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</si>
  <si>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</si>
  <si>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</si>
  <si>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</si>
  <si>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</si>
  <si>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</si>
  <si>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</si>
  <si>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</si>
  <si>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</si>
  <si>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</si>
  <si>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</si>
  <si>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</si>
  <si>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</si>
  <si>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</si>
  <si>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</si>
  <si>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</si>
  <si>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</si>
  <si>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</si>
  <si>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</si>
  <si>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</si>
  <si>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</si>
  <si>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</si>
  <si>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</si>
  <si>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</si>
  <si>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</si>
  <si>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</si>
  <si>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</si>
  <si>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</si>
  <si>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</si>
  <si>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</si>
  <si>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</si>
  <si>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</si>
  <si>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</si>
  <si>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</si>
  <si>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</si>
  <si>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</si>
  <si>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</si>
  <si>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</si>
  <si>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</si>
  <si>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</si>
  <si>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</si>
  <si>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</si>
  <si>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</si>
  <si>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</si>
  <si>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</si>
  <si>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</si>
  <si>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</si>
  <si>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</si>
  <si>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</si>
  <si>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</si>
  <si>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</si>
  <si>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</si>
  <si>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</si>
  <si>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</si>
  <si>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</si>
  <si>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</si>
  <si>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</si>
  <si>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</si>
  <si>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</si>
  <si>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</si>
  <si>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</si>
  <si>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</si>
  <si>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</si>
  <si>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</si>
  <si>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</si>
  <si>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</si>
  <si>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</si>
  <si>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</si>
  <si>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</si>
  <si>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</si>
  <si>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</si>
  <si>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</si>
  <si>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</si>
  <si>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</si>
  <si>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</si>
  <si>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</si>
  <si>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</si>
  <si>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</si>
  <si>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</si>
  <si>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</si>
  <si>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</si>
  <si>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</si>
  <si>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</si>
  <si>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</si>
  <si>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</si>
  <si>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</si>
  <si>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</si>
  <si>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</si>
  <si>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</si>
  <si>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</si>
  <si>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</si>
  <si>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</si>
  <si>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</si>
  <si>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</si>
  <si>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</si>
  <si>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</si>
  <si>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</si>
  <si>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</si>
  <si>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</si>
  <si>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</si>
  <si>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</si>
  <si>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</si>
  <si>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</si>
  <si>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</si>
  <si>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</si>
  <si>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</si>
  <si>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</si>
  <si>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</si>
  <si>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</si>
  <si>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</si>
  <si>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</si>
  <si>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</si>
  <si>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</si>
  <si>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</si>
  <si>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</si>
  <si>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</si>
  <si>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</si>
  <si>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</si>
  <si>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</si>
  <si>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</si>
  <si>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</si>
  <si>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</si>
  <si>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</si>
  <si>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</si>
  <si>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</si>
  <si>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</si>
  <si>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</si>
  <si>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</si>
  <si>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</si>
  <si>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</si>
  <si>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</si>
  <si>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</si>
  <si>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</si>
  <si>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</si>
  <si>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</si>
  <si>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</si>
  <si>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</si>
  <si>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</si>
  <si>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</si>
  <si>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</si>
  <si>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</si>
  <si>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</si>
  <si>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</si>
  <si>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</si>
  <si>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</si>
  <si>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</si>
  <si>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</si>
  <si>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</si>
  <si>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</si>
  <si>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</si>
  <si>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</si>
  <si>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</si>
  <si>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</si>
  <si>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</si>
  <si>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</si>
  <si>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</si>
  <si>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</si>
  <si>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</si>
  <si>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</si>
  <si>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</si>
  <si>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</si>
  <si>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</si>
  <si>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</si>
  <si>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</si>
  <si>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</si>
  <si>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</si>
  <si>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</si>
  <si>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</si>
  <si>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</si>
  <si>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</si>
  <si>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</si>
  <si>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</si>
  <si>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</si>
  <si>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</si>
  <si>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</si>
  <si>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</si>
  <si>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</si>
  <si>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</si>
  <si>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</si>
  <si>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</si>
  <si>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</si>
  <si>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</si>
  <si>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</si>
  <si>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</si>
  <si>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</si>
  <si>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</si>
  <si>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</si>
  <si>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</si>
  <si>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</si>
  <si>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</si>
  <si>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</si>
  <si>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</si>
  <si>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</si>
  <si>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</si>
  <si>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</si>
  <si>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</si>
  <si>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</si>
  <si>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</si>
  <si>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</si>
  <si>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</si>
  <si>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</si>
  <si>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</si>
  <si>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</si>
  <si>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</si>
  <si>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</si>
  <si>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</si>
  <si>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</si>
  <si>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</si>
  <si>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</si>
  <si>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</si>
  <si>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</si>
  <si>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</si>
  <si>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</si>
  <si>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</si>
  <si>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</si>
  <si>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</si>
  <si>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</si>
  <si>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</si>
  <si>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</si>
  <si>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</si>
  <si>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</si>
  <si>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</si>
  <si>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</si>
  <si>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</si>
  <si>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</si>
  <si>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</si>
  <si>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</si>
  <si>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</si>
  <si>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</si>
  <si>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</si>
  <si>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</si>
  <si>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</si>
  <si>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</si>
  <si>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</si>
  <si>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</si>
  <si>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</si>
  <si>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</si>
  <si>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</si>
  <si>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</si>
  <si>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</si>
  <si>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</si>
  <si>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</si>
  <si>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</si>
  <si>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</si>
  <si>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</si>
  <si>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</si>
  <si>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</si>
  <si>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</si>
  <si>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</si>
  <si>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</si>
  <si>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</si>
  <si>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</si>
  <si>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</si>
  <si>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</si>
  <si>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</si>
  <si>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</si>
  <si>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</si>
  <si>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</si>
  <si>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</si>
  <si>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</si>
  <si>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</si>
  <si>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</si>
  <si>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</si>
  <si>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</si>
  <si>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</si>
  <si>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</si>
  <si>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</si>
  <si>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</si>
  <si>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</si>
  <si>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</si>
  <si>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</si>
  <si>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</si>
  <si>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</si>
  <si>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</si>
  <si>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</si>
  <si>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</si>
  <si>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</si>
  <si>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</si>
  <si>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</si>
  <si>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</si>
  <si>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</si>
  <si>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</si>
  <si>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</si>
  <si>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</si>
  <si>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</si>
  <si>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</si>
  <si>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</si>
  <si>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</si>
  <si>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</si>
  <si>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</si>
  <si>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</si>
  <si>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</si>
  <si>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</si>
  <si>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</si>
  <si>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</si>
  <si>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</si>
  <si>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</si>
  <si>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</si>
  <si>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</si>
  <si>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</si>
  <si>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</si>
  <si>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</si>
  <si>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</si>
  <si>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</si>
  <si>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</si>
  <si>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</si>
  <si>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</si>
  <si>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</si>
  <si>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</si>
  <si>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</si>
  <si>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</si>
  <si>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</si>
  <si>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</si>
  <si>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</si>
  <si>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</si>
  <si>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</si>
  <si>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</si>
  <si>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</si>
  <si>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</si>
  <si>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</si>
  <si>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</si>
  <si>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</si>
  <si>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</si>
  <si>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</si>
  <si>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</si>
  <si>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</si>
  <si>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</si>
  <si>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</si>
  <si>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</si>
  <si>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</si>
  <si>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</si>
  <si>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</si>
  <si>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</si>
  <si>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</si>
  <si>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</si>
  <si>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</si>
  <si>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</si>
  <si>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</si>
  <si>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</si>
  <si>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</si>
  <si>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</si>
  <si>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</si>
  <si>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</si>
  <si>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</si>
  <si>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</si>
  <si>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</si>
  <si>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</si>
  <si>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</si>
  <si>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</si>
  <si>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</si>
  <si>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</si>
  <si>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</si>
  <si>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</si>
  <si>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</si>
  <si>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</si>
  <si>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</si>
  <si>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</si>
  <si>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</si>
  <si>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</si>
  <si>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</si>
  <si>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</si>
  <si>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</si>
  <si>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</si>
  <si>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</si>
  <si>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</si>
  <si>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</si>
  <si>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</si>
  <si>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</si>
  <si>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</si>
  <si>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</si>
  <si>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</si>
  <si>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</si>
  <si>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</si>
  <si>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</si>
  <si>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</si>
  <si>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</si>
  <si>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</si>
  <si>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</si>
  <si>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</si>
  <si>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</si>
  <si>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</si>
  <si>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</si>
  <si>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</si>
  <si>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</si>
  <si>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</si>
  <si>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</si>
  <si>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</si>
  <si>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</si>
  <si>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</si>
  <si>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</si>
  <si>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</si>
  <si>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</si>
  <si>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</si>
  <si>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</si>
  <si>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</si>
  <si>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</si>
  <si>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</si>
  <si>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</si>
  <si>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</si>
  <si>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</si>
  <si>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</si>
  <si>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</si>
  <si>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</si>
  <si>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</si>
  <si>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</si>
  <si>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</si>
  <si>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</si>
  <si>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</si>
  <si>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</si>
  <si>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</si>
  <si>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</si>
  <si>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</si>
  <si>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</si>
  <si>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</si>
  <si>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</si>
  <si>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</si>
  <si>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</si>
  <si>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</si>
  <si>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</si>
  <si>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</si>
  <si>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</si>
  <si>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</si>
  <si>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</si>
  <si>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</si>
  <si>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</si>
  <si>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</si>
  <si>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</si>
  <si>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</si>
  <si>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</si>
  <si>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</si>
  <si>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</si>
  <si>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</si>
  <si>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</si>
  <si>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</si>
  <si>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</si>
  <si>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</si>
  <si>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</si>
  <si>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</si>
  <si>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</si>
  <si>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</si>
  <si>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</si>
  <si>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</si>
  <si>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</si>
  <si>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</si>
  <si>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</si>
  <si>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</si>
  <si>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</si>
  <si>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</si>
  <si>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</si>
  <si>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</si>
  <si>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</si>
  <si>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</si>
  <si>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</si>
  <si>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</si>
  <si>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</si>
  <si>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</si>
  <si>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</si>
  <si>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</si>
  <si>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</si>
  <si>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</si>
  <si>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</si>
  <si>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</si>
  <si>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</si>
  <si>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</si>
  <si>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</si>
  <si>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</si>
  <si>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</si>
  <si>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</si>
  <si>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</si>
  <si>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</si>
  <si>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</si>
  <si>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</si>
  <si>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</si>
  <si>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</si>
  <si>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</si>
  <si>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</si>
  <si>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</si>
  <si>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</si>
  <si>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</si>
  <si>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</si>
  <si>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</si>
  <si>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</si>
  <si>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</si>
  <si>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</si>
  <si>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</si>
  <si>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</si>
  <si>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</si>
  <si>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</si>
  <si>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</si>
  <si>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</si>
  <si>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</si>
  <si>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</si>
  <si>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</si>
  <si>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</si>
  <si>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</si>
  <si>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</si>
  <si>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</si>
  <si>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</si>
  <si>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</si>
  <si>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</si>
  <si>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</si>
  <si>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</si>
  <si>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</si>
  <si>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</si>
  <si>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</si>
  <si>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</si>
  <si>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</si>
  <si>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</si>
  <si>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</si>
  <si>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</si>
  <si>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</si>
  <si>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</si>
  <si>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</si>
  <si>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</si>
  <si>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</si>
  <si>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</si>
  <si>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</si>
  <si>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</si>
  <si>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</si>
  <si>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</si>
  <si>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</si>
  <si>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</si>
  <si>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</si>
  <si>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</si>
  <si>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</si>
  <si>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</si>
  <si>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</si>
  <si>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</si>
  <si>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</si>
  <si>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</si>
  <si>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</si>
  <si>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</si>
  <si>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</si>
  <si>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</si>
  <si>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</si>
  <si>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</si>
  <si>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</si>
  <si>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</si>
  <si>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</si>
  <si>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</si>
  <si>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</si>
  <si>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</si>
  <si>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</si>
  <si>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</si>
  <si>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</si>
  <si>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</si>
  <si>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</si>
  <si>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</si>
  <si>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</si>
  <si>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</si>
  <si>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</si>
  <si>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</si>
  <si>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</si>
  <si>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</si>
  <si>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</si>
  <si>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</si>
  <si>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</si>
  <si>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</si>
  <si>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</si>
  <si>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</si>
  <si>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</si>
  <si>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</si>
  <si>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</si>
  <si>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</si>
  <si>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</si>
  <si>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</si>
  <si>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</si>
  <si>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</si>
  <si>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</si>
  <si>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</si>
  <si>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</si>
  <si>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</si>
  <si>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</si>
  <si>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</si>
  <si>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</si>
  <si>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</si>
  <si>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</si>
  <si>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</si>
  <si>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</si>
  <si>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</si>
  <si>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</si>
  <si>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</si>
  <si>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</si>
  <si>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</si>
  <si>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</si>
  <si>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</si>
  <si>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</si>
  <si>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</si>
  <si>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</si>
  <si>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</si>
  <si>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</si>
  <si>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</si>
  <si>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</si>
  <si>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</si>
  <si>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</si>
  <si>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</si>
  <si>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</si>
  <si>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</si>
  <si>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</si>
  <si>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</si>
  <si>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</si>
  <si>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</si>
  <si>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</si>
  <si>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</si>
  <si>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</si>
  <si>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</si>
  <si>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</si>
  <si>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</si>
  <si>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</si>
  <si>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</si>
  <si>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</si>
  <si>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</si>
  <si>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</si>
  <si>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</si>
  <si>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</si>
  <si>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</si>
  <si>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</si>
  <si>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</si>
  <si>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</si>
  <si>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</si>
  <si>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</si>
  <si>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</si>
  <si>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</si>
  <si>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</si>
  <si>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</si>
  <si>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</si>
  <si>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</si>
  <si>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</si>
  <si>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</si>
  <si>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</si>
  <si>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</si>
  <si>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</si>
  <si>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</si>
  <si>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</si>
  <si>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</si>
  <si>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</si>
  <si>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</si>
  <si>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</si>
  <si>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</si>
  <si>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</si>
  <si>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</si>
  <si>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</si>
  <si>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</si>
  <si>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</si>
  <si>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</si>
  <si>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</si>
  <si>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</si>
  <si>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</si>
  <si>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</si>
  <si>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</si>
  <si>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</si>
  <si>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</si>
  <si>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</si>
  <si>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</si>
  <si>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</si>
  <si>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</si>
  <si>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</si>
  <si>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</si>
  <si>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</si>
  <si>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</si>
  <si>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</si>
  <si>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</si>
  <si>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</si>
  <si>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</si>
  <si>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</si>
  <si>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</si>
  <si>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</si>
  <si>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</si>
  <si>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</si>
  <si>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</si>
  <si>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</si>
  <si>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</si>
  <si>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</si>
  <si>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</si>
  <si>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</si>
  <si>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</si>
  <si>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</si>
  <si>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</si>
  <si>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</si>
  <si>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</si>
  <si>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</si>
  <si>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</si>
  <si>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</si>
  <si>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</si>
  <si>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</si>
  <si>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</si>
  <si>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</si>
  <si>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</si>
  <si>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</si>
  <si>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</si>
  <si>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</si>
  <si>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</si>
  <si>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</si>
  <si>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</si>
  <si>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</si>
  <si>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</si>
  <si>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</si>
  <si>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</si>
  <si>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</si>
  <si>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</si>
  <si>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</si>
  <si>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</si>
  <si>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</si>
  <si>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</si>
  <si>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</si>
  <si>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</si>
  <si>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</si>
  <si>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</si>
  <si>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</si>
  <si>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</si>
  <si>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</si>
  <si>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</si>
  <si>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</si>
  <si>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</si>
  <si>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</si>
  <si>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</si>
  <si>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</si>
  <si>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</si>
  <si>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</si>
  <si>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</si>
  <si>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</si>
  <si>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</si>
  <si>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</si>
  <si>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</si>
  <si>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</si>
  <si>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</si>
  <si>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</si>
  <si>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</si>
  <si>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</si>
  <si>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</si>
  <si>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</si>
  <si>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</si>
  <si>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</si>
  <si>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</si>
  <si>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</si>
  <si>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</si>
  <si>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</si>
  <si>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</si>
  <si>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</si>
  <si>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</si>
  <si>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</si>
  <si>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</si>
  <si>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</si>
  <si>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</si>
  <si>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</si>
  <si>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</si>
  <si>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</si>
  <si>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</si>
  <si>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</si>
  <si>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</si>
  <si>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</si>
  <si>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</si>
  <si>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</si>
  <si>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</si>
  <si>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</si>
  <si>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</si>
  <si>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</si>
  <si>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</si>
  <si>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</si>
  <si>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</si>
  <si>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</si>
  <si>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</si>
  <si>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</si>
  <si>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</si>
  <si>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</si>
  <si>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</si>
  <si>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</si>
  <si>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</si>
  <si>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</si>
  <si>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</si>
  <si>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</si>
  <si>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</si>
  <si>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</si>
  <si>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</si>
  <si>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</si>
  <si>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</si>
  <si>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</si>
  <si>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</si>
  <si>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</si>
  <si>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</si>
  <si>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</si>
  <si>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</si>
  <si>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</si>
  <si>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</si>
  <si>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</si>
  <si>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</si>
  <si>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</si>
  <si>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</si>
  <si>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</si>
  <si>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</si>
  <si>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</si>
  <si>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</si>
  <si>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</si>
  <si>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</si>
  <si>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</si>
  <si>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</si>
  <si>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</si>
  <si>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</si>
  <si>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</si>
  <si>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</si>
  <si>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</si>
  <si>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</si>
  <si>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</si>
  <si>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</si>
  <si>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</si>
  <si>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</si>
  <si>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</si>
  <si>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</si>
  <si>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</si>
  <si>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</si>
  <si>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</si>
  <si>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</si>
  <si>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</si>
  <si>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</si>
  <si>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</si>
  <si>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</si>
  <si>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</si>
  <si>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</si>
  <si>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</si>
  <si>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</si>
  <si>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</si>
  <si>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</si>
  <si>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</si>
  <si>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</si>
  <si>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</si>
  <si>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</si>
  <si>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</si>
  <si>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</si>
  <si>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</si>
  <si>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</si>
  <si>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</si>
  <si>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</si>
  <si>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</si>
  <si>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</si>
  <si>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</si>
  <si>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</si>
  <si>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</si>
  <si>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</si>
  <si>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</si>
  <si>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</si>
  <si>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</si>
  <si>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</si>
  <si>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</si>
  <si>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</si>
  <si>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</si>
  <si>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</si>
  <si>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</si>
  <si>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</si>
  <si>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</si>
  <si>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</si>
  <si>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</si>
  <si>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</si>
  <si>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</si>
  <si>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</si>
  <si>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</si>
  <si>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</si>
  <si>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</si>
  <si>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</si>
  <si>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</si>
  <si>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</si>
  <si>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</si>
  <si>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</si>
  <si>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</si>
  <si>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</si>
  <si>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</si>
  <si>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</si>
  <si>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</si>
  <si>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</si>
  <si>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</si>
  <si>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</si>
  <si>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</si>
  <si>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</si>
  <si>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</si>
  <si>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</si>
  <si>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</si>
  <si>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</si>
  <si>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</si>
  <si>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</si>
  <si>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</si>
  <si>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</si>
  <si>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</si>
  <si>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</si>
  <si>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</si>
  <si>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</si>
  <si>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</si>
  <si>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</si>
  <si>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</si>
  <si>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</si>
  <si>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</si>
  <si>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</si>
  <si>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</si>
  <si>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</si>
  <si>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</si>
  <si>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</si>
  <si>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</si>
  <si>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</si>
  <si>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</si>
  <si>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</si>
  <si>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</si>
  <si>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</si>
  <si>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</si>
  <si>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</si>
  <si>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</si>
  <si>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</si>
  <si>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</si>
  <si>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</si>
  <si>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</si>
  <si>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</si>
  <si>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</si>
  <si>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</si>
  <si>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</si>
  <si>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</si>
  <si>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</si>
  <si>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</si>
  <si>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</si>
  <si>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</si>
  <si>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</si>
  <si>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</si>
  <si>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</si>
  <si>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</si>
  <si>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</si>
  <si>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</si>
  <si>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</si>
  <si>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</si>
  <si>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</si>
  <si>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</si>
  <si>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</si>
  <si>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</si>
  <si>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</si>
  <si>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</si>
  <si>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</si>
  <si>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</si>
  <si>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</si>
  <si>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</si>
  <si>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</si>
  <si>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</si>
  <si>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</si>
  <si>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</si>
  <si>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</si>
  <si>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</si>
  <si>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</si>
  <si>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</si>
  <si>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</si>
  <si>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</si>
  <si>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</si>
  <si>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</si>
  <si>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</si>
  <si>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</si>
  <si>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</si>
  <si>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</si>
  <si>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</si>
  <si>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</si>
  <si>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</si>
  <si>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</si>
  <si>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</si>
  <si>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</si>
  <si>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</si>
  <si>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</si>
  <si>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</si>
  <si>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</si>
  <si>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</si>
  <si>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</si>
  <si>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</si>
  <si>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</si>
  <si>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</si>
  <si>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</si>
  <si>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</si>
  <si>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</si>
  <si>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</si>
  <si>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</si>
  <si>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</si>
  <si>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</si>
  <si>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</si>
  <si>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</si>
  <si>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</si>
  <si>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</si>
  <si>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</si>
  <si>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</si>
  <si>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</si>
  <si>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</si>
  <si>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</si>
  <si>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</si>
  <si>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</si>
  <si>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</si>
  <si>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</si>
  <si>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</si>
  <si>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</si>
  <si>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</si>
  <si>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</si>
  <si>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</si>
  <si>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</si>
  <si>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</si>
  <si>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</si>
  <si>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</si>
  <si>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</si>
  <si>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</si>
  <si>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</si>
  <si>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</si>
  <si>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</si>
  <si>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</si>
  <si>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</si>
  <si>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</si>
  <si>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</si>
  <si>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</si>
  <si>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</si>
  <si>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</si>
  <si>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</si>
  <si>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</si>
  <si>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</si>
  <si>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</si>
  <si>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</si>
  <si>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</si>
  <si>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</si>
  <si>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</si>
  <si>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</si>
  <si>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</si>
  <si>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</si>
  <si>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</si>
  <si>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</si>
  <si>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</si>
  <si>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</si>
  <si>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</si>
  <si>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</si>
  <si>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</si>
  <si>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</si>
  <si>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</si>
  <si>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</si>
  <si>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</si>
  <si>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</si>
  <si>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</si>
  <si>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</si>
  <si>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</si>
  <si>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</si>
  <si>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</si>
  <si>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</si>
  <si>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</si>
  <si>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</si>
  <si>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</si>
  <si>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</si>
  <si>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</si>
  <si>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</si>
  <si>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</si>
  <si>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</si>
  <si>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</si>
  <si>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</si>
  <si>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</si>
  <si>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</si>
  <si>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</si>
  <si>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</si>
  <si>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</si>
  <si>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</si>
  <si>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</si>
  <si>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</si>
  <si>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</si>
  <si>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</si>
  <si>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</si>
  <si>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</si>
  <si>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</si>
  <si>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</si>
  <si>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</si>
  <si>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</si>
  <si>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</si>
  <si>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</si>
  <si>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</si>
  <si>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</si>
  <si>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</si>
  <si>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</si>
  <si>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</si>
  <si>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</si>
  <si>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</si>
  <si>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</si>
  <si>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</si>
  <si>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</si>
  <si>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</si>
  <si>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</si>
  <si>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</si>
  <si>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</si>
  <si>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</si>
  <si>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</si>
  <si>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</si>
  <si>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</si>
  <si>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</si>
  <si>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</si>
  <si>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</si>
  <si>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</si>
  <si>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</si>
  <si>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</si>
  <si>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</si>
  <si>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</si>
  <si>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</si>
  <si>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</si>
  <si>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</si>
  <si>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</si>
  <si>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</si>
  <si>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</si>
  <si>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</si>
  <si>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</si>
  <si>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</si>
  <si>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</si>
  <si>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</si>
  <si>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</si>
  <si>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</si>
  <si>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</si>
  <si>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</si>
  <si>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</si>
  <si>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</si>
  <si>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</si>
  <si>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</si>
  <si>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</si>
  <si>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</si>
  <si>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</si>
  <si>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</si>
  <si>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</si>
  <si>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</si>
  <si>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</si>
  <si>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</si>
  <si>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</si>
  <si>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</si>
  <si>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</si>
  <si>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</si>
  <si>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</si>
  <si>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</si>
  <si>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</si>
  <si>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</si>
  <si>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</si>
  <si>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</si>
  <si>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</si>
  <si>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</si>
  <si>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</si>
  <si>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</si>
  <si>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</si>
  <si>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</si>
  <si>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</si>
  <si>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</si>
  <si>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</si>
  <si>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</si>
  <si>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</si>
  <si>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</si>
  <si>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</si>
  <si>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</si>
  <si>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</si>
  <si>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</si>
  <si>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</si>
  <si>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</si>
  <si>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</si>
  <si>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</si>
  <si>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</si>
  <si>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</si>
  <si>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</si>
  <si>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</si>
  <si>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</si>
  <si>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</si>
  <si>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</si>
  <si>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</si>
  <si>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</si>
  <si>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</si>
  <si>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</si>
  <si>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</si>
  <si>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</si>
  <si>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</si>
  <si>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</si>
  <si>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</si>
  <si>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</si>
  <si>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</si>
  <si>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</si>
  <si>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</si>
  <si>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</si>
  <si>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</si>
  <si>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</si>
  <si>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</si>
  <si>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</si>
  <si>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</si>
  <si>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</si>
  <si>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</si>
  <si>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</si>
  <si>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</si>
  <si>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</si>
  <si>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</si>
  <si>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</si>
  <si>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</si>
  <si>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</si>
  <si>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</si>
  <si>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</si>
  <si>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</si>
  <si>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</si>
  <si>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</si>
  <si>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</si>
  <si>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</si>
  <si>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</si>
  <si>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</si>
  <si>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</si>
  <si>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</si>
  <si>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</si>
  <si>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</si>
  <si>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</si>
  <si>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</si>
  <si>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</si>
  <si>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</si>
  <si>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</si>
  <si>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</si>
  <si>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</si>
  <si>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</si>
  <si>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</si>
  <si>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</si>
  <si>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</si>
  <si>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</si>
  <si>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</si>
  <si>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</si>
  <si>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</si>
  <si>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</si>
  <si>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</si>
  <si>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</si>
  <si>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</si>
  <si>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</si>
  <si>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</si>
  <si>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</si>
  <si>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</si>
  <si>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</si>
  <si>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</si>
  <si>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</si>
  <si>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</si>
  <si>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</si>
  <si>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</si>
  <si>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</si>
  <si>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</si>
  <si>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</si>
  <si>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</si>
  <si>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</si>
  <si>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</si>
  <si>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</si>
  <si>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</si>
  <si>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</si>
  <si>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</si>
  <si>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</si>
  <si>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</si>
  <si>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</si>
  <si>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</si>
  <si>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</si>
  <si>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</si>
  <si>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</si>
  <si>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</si>
  <si>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</si>
  <si>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</si>
  <si>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</si>
  <si>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</si>
  <si>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</si>
  <si>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</si>
  <si>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</si>
  <si>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</si>
  <si>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</si>
  <si>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</si>
  <si>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</si>
  <si>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</si>
  <si>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</si>
  <si>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</si>
  <si>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</si>
  <si>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</si>
  <si>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</si>
  <si>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</si>
  <si>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</si>
  <si>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</si>
  <si>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</si>
  <si>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</si>
  <si>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</si>
  <si>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</si>
  <si>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</si>
  <si>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</si>
  <si>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</si>
  <si>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</si>
  <si>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</si>
  <si>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</si>
  <si>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</si>
  <si>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</si>
  <si>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</si>
  <si>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</si>
  <si>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</si>
  <si>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</si>
  <si>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</si>
  <si>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</si>
  <si>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</si>
  <si>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</si>
  <si>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</si>
  <si>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</si>
  <si>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</si>
  <si>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</si>
  <si>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</si>
  <si>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</si>
  <si>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</si>
  <si>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</si>
  <si>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</si>
  <si>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</si>
  <si>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</si>
  <si>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</si>
  <si>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</si>
  <si>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</si>
  <si>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</si>
  <si>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</si>
  <si>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</si>
  <si>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</si>
  <si>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</si>
  <si>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</si>
  <si>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</si>
  <si>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</si>
  <si>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</si>
  <si>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</si>
  <si>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</si>
  <si>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</si>
  <si>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</si>
  <si>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</si>
  <si>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</si>
  <si>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</si>
  <si>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</si>
  <si>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</si>
  <si>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</si>
  <si>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</si>
  <si>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</si>
  <si>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</si>
  <si>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</si>
  <si>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</si>
  <si>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</si>
  <si>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</si>
  <si>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</si>
  <si>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</si>
  <si>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</si>
  <si>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</si>
  <si>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</si>
  <si>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</si>
  <si>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</si>
  <si>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</si>
  <si>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</si>
  <si>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</si>
  <si>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</si>
  <si>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</si>
  <si>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</si>
  <si>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</si>
  <si>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</si>
  <si>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</si>
  <si>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</si>
  <si>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</si>
  <si>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</si>
  <si>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</si>
  <si>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</si>
  <si>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</si>
  <si>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</si>
  <si>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</si>
  <si>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</si>
  <si>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</si>
  <si>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</si>
  <si>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</si>
  <si>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</si>
  <si>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</si>
  <si>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</si>
  <si>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</si>
  <si>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</si>
  <si>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</si>
  <si>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</si>
  <si>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</si>
  <si>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</si>
  <si>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</si>
  <si>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</si>
  <si>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</si>
  <si>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</si>
  <si>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</si>
  <si>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</si>
  <si>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</si>
  <si>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</si>
  <si>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</si>
  <si>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</si>
  <si>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</si>
  <si>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</si>
  <si>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</si>
  <si>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</si>
  <si>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</si>
  <si>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</si>
  <si>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</si>
  <si>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</si>
  <si>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</si>
  <si>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</si>
  <si>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</si>
  <si>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</si>
  <si>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</si>
  <si>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</si>
  <si>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</si>
  <si>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</si>
  <si>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</si>
  <si>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</si>
  <si>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</si>
  <si>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</si>
  <si>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</si>
  <si>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</si>
  <si>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</si>
  <si>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</si>
  <si>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</si>
  <si>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</si>
  <si>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</si>
  <si>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</si>
  <si>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</si>
  <si>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</si>
  <si>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</si>
  <si>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</si>
  <si>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</si>
  <si>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</si>
  <si>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</si>
  <si>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</si>
  <si>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</si>
  <si>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</si>
  <si>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</si>
  <si>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</si>
  <si>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</si>
  <si>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</si>
  <si>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</si>
  <si>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</si>
  <si>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</si>
  <si>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</si>
  <si>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</si>
  <si>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</si>
  <si>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</si>
  <si>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</si>
  <si>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</si>
  <si>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</si>
  <si>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</si>
  <si>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</si>
  <si>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</si>
  <si>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</si>
  <si>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</si>
  <si>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</si>
  <si>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</si>
  <si>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</si>
  <si>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</si>
  <si>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</si>
  <si>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</si>
  <si>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</si>
  <si>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</si>
  <si>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</si>
  <si>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</si>
  <si>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</si>
  <si>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</si>
  <si>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</si>
  <si>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</si>
  <si>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</si>
  <si>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</si>
  <si>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</si>
  <si>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</si>
  <si>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</si>
  <si>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</si>
  <si>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</si>
  <si>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</si>
  <si>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</si>
  <si>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</si>
  <si>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</si>
  <si>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</si>
  <si>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</si>
  <si>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</si>
  <si>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</si>
  <si>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</si>
  <si>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</si>
  <si>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</si>
  <si>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</si>
  <si>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</si>
  <si>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</si>
  <si>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</si>
  <si>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</si>
  <si>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</si>
  <si>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</si>
  <si>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</si>
  <si>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</si>
  <si>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</si>
  <si>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</si>
  <si>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</si>
  <si>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</si>
  <si>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</si>
  <si>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</si>
  <si>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</si>
  <si>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</si>
  <si>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</si>
  <si>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</si>
  <si>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</si>
  <si>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</si>
  <si>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</si>
  <si>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</si>
  <si>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</si>
  <si>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</si>
  <si>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</si>
  <si>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</si>
  <si>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</si>
  <si>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</si>
  <si>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</si>
  <si>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</si>
  <si>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</si>
  <si>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</si>
  <si>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</si>
  <si>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</si>
  <si>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</si>
  <si>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</si>
  <si>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</si>
  <si>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</si>
  <si>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</si>
  <si>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</si>
  <si>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</si>
  <si>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</si>
  <si>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</si>
  <si>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</si>
  <si>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</si>
  <si>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</si>
  <si>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</si>
  <si>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</si>
  <si>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</si>
  <si>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</si>
  <si>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</si>
  <si>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</si>
  <si>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</si>
  <si>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</si>
  <si>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</si>
  <si>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</si>
  <si>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</si>
  <si>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</si>
  <si>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</si>
  <si>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</si>
  <si>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</si>
  <si>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</si>
  <si>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</si>
  <si>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</si>
  <si>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</si>
  <si>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</si>
  <si>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</si>
  <si>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</si>
  <si>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</si>
  <si>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</si>
  <si>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</si>
  <si>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</si>
  <si>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</si>
  <si>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</si>
  <si>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</si>
  <si>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</si>
  <si>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</si>
  <si>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</si>
  <si>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</si>
  <si>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</si>
  <si>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</si>
  <si>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</si>
  <si>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</si>
  <si>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</si>
  <si>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</si>
  <si>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</si>
  <si>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</si>
  <si>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</si>
  <si>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</si>
  <si>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</si>
  <si>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</si>
  <si>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</si>
  <si>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</si>
  <si>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</si>
  <si>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</si>
  <si>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</si>
  <si>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</si>
  <si>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</si>
  <si>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</si>
  <si>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</si>
  <si>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</si>
  <si>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</si>
  <si>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</si>
  <si>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</si>
  <si>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</si>
  <si>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</si>
  <si>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</si>
  <si>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</si>
  <si>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</si>
  <si>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</si>
  <si>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</si>
  <si>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</si>
  <si>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</si>
  <si>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</si>
  <si>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</si>
  <si>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</si>
  <si>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</si>
  <si>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</si>
  <si>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</si>
  <si>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</si>
  <si>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</si>
  <si>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</si>
  <si>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</si>
  <si>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</si>
  <si>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</si>
  <si>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</si>
  <si>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</si>
  <si>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</si>
  <si>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</si>
  <si>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</si>
  <si>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</si>
  <si>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</si>
  <si>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</si>
  <si>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</si>
  <si>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</si>
  <si>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</si>
  <si>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</si>
  <si>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</si>
  <si>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</si>
  <si>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</si>
  <si>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</si>
  <si>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</si>
  <si>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</si>
  <si>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</si>
  <si>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</si>
  <si>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</si>
  <si>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</si>
  <si>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</si>
  <si>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</si>
  <si>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</si>
  <si>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</si>
  <si>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</si>
  <si>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</si>
  <si>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</si>
  <si>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</si>
  <si>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</si>
  <si>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</si>
  <si>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</si>
  <si>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</si>
  <si>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</si>
  <si>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</si>
  <si>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</si>
  <si>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</si>
  <si>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</si>
  <si>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</si>
  <si>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</si>
  <si>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</si>
  <si>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</si>
  <si>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</si>
  <si>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</si>
  <si>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</si>
  <si>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</si>
  <si>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</si>
  <si>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</si>
  <si>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</si>
  <si>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</si>
  <si>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</si>
  <si>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</si>
  <si>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</si>
  <si>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</si>
  <si>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</si>
  <si>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</si>
  <si>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</si>
  <si>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</si>
  <si>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</si>
  <si>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</si>
  <si>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</si>
  <si>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</si>
  <si>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</si>
  <si>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</si>
  <si>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</si>
  <si>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</si>
  <si>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</si>
  <si>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</si>
  <si>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</si>
  <si>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</si>
  <si>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</si>
  <si>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</si>
  <si>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</si>
  <si>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</si>
  <si>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</si>
  <si>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</si>
  <si>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</si>
  <si>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</si>
  <si>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</si>
  <si>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</si>
  <si>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</si>
  <si>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</si>
  <si>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</si>
  <si>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</si>
  <si>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</si>
  <si>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</si>
  <si>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</si>
  <si>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</si>
  <si>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</si>
  <si>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</si>
  <si>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</si>
  <si>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</si>
  <si>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</si>
  <si>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</si>
  <si>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</si>
  <si>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</si>
  <si>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</si>
  <si>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</si>
  <si>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</si>
  <si>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</si>
  <si>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</si>
  <si>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</si>
  <si>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</si>
  <si>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</si>
  <si>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</si>
  <si>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</si>
  <si>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</si>
  <si>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</si>
  <si>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</si>
  <si>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</si>
  <si>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</si>
  <si>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</si>
  <si>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</si>
  <si>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</si>
  <si>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</si>
  <si>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</si>
  <si>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</si>
  <si>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</si>
  <si>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</si>
  <si>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</si>
  <si>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</si>
  <si>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</si>
  <si>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</si>
  <si>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</si>
  <si>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</si>
  <si>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</si>
  <si>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</si>
  <si>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</si>
  <si>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</si>
  <si>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</si>
  <si>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</si>
  <si>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</si>
  <si>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</si>
  <si>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</si>
  <si>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</si>
  <si>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</si>
  <si>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</si>
  <si>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</si>
  <si>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</si>
  <si>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</si>
  <si>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</si>
  <si>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</si>
  <si>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</si>
  <si>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</si>
  <si>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</si>
  <si>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</si>
  <si>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</si>
  <si>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</si>
  <si>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</si>
  <si>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</si>
  <si>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</si>
  <si>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</si>
  <si>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</si>
  <si>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</si>
  <si>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</si>
  <si>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</si>
  <si>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</si>
  <si>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</si>
  <si>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</si>
  <si>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</si>
  <si>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</si>
  <si>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</si>
  <si>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</si>
  <si>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</si>
  <si>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</si>
  <si>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</si>
  <si>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</si>
  <si>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</si>
  <si>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</si>
  <si>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</si>
  <si>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</si>
  <si>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</si>
  <si>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</si>
  <si>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</si>
  <si>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</si>
  <si>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</si>
  <si>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</si>
  <si>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</si>
  <si>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</si>
  <si>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</si>
  <si>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</si>
  <si>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</si>
  <si>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</si>
  <si>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</si>
  <si>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</si>
  <si>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</si>
  <si>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</si>
  <si>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</si>
  <si>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</si>
  <si>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</si>
  <si>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</si>
  <si>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</si>
  <si>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</si>
  <si>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</si>
  <si>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</si>
  <si>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</si>
  <si>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</si>
  <si>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</si>
  <si>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</si>
  <si>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</si>
  <si>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</si>
  <si>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</si>
  <si>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</si>
  <si>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</si>
  <si>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</si>
  <si>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</si>
  <si>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</si>
  <si>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</si>
  <si>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</si>
  <si>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</si>
  <si>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</si>
  <si>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</si>
  <si>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</si>
  <si>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</si>
  <si>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</si>
  <si>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</si>
  <si>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</si>
  <si>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</si>
  <si>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</si>
  <si>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</si>
  <si>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</si>
  <si>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</si>
  <si>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</si>
  <si>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</si>
  <si>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</si>
  <si>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</si>
  <si>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</si>
  <si>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</si>
  <si>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</si>
  <si>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</si>
  <si>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</si>
  <si>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</si>
  <si>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</si>
  <si>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</si>
  <si>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</si>
  <si>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</si>
  <si>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</si>
  <si>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</si>
  <si>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</si>
  <si>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</si>
  <si>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</si>
  <si>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</si>
  <si>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</si>
  <si>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</si>
  <si>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</si>
  <si>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</si>
  <si>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</si>
  <si>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</si>
  <si>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</si>
  <si>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</si>
  <si>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</si>
  <si>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</si>
  <si>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</si>
  <si>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</si>
  <si>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</si>
  <si>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</si>
  <si>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</si>
  <si>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</si>
  <si>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</si>
  <si>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</si>
  <si>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</si>
  <si>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</si>
  <si>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</si>
  <si>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</si>
  <si>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</si>
  <si>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</si>
  <si>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</si>
  <si>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</si>
  <si>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</si>
  <si>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</si>
  <si>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</si>
  <si>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</si>
  <si>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</si>
  <si>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</si>
  <si>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</si>
  <si>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</si>
  <si>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</si>
  <si>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</si>
  <si>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</si>
  <si>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</si>
  <si>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</si>
  <si>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</si>
  <si>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</si>
  <si>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</si>
  <si>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</si>
  <si>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</si>
  <si>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</si>
  <si>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</si>
  <si>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</si>
  <si>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</si>
  <si>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</si>
  <si>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</si>
  <si>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</si>
  <si>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</si>
  <si>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</si>
  <si>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</si>
  <si>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</si>
  <si>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</si>
  <si>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</si>
  <si>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</si>
  <si>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</si>
  <si>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</si>
  <si>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</si>
  <si>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</si>
  <si>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</si>
  <si>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</si>
  <si>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</si>
  <si>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</si>
  <si>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</si>
  <si>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</si>
  <si>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</si>
  <si>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</si>
  <si>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</si>
  <si>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</si>
  <si>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</si>
  <si>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</si>
  <si>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</si>
  <si>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</si>
  <si>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</si>
  <si>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</si>
  <si>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</si>
  <si>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</si>
  <si>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</si>
  <si>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</si>
  <si>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</si>
  <si>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</si>
  <si>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</si>
  <si>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</si>
  <si>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</si>
  <si>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</si>
  <si>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</si>
  <si>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</si>
  <si>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</si>
  <si>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</si>
  <si>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</si>
  <si>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</si>
  <si>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</si>
  <si>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</si>
  <si>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</si>
  <si>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</si>
  <si>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</si>
  <si>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</si>
  <si>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</si>
  <si>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</si>
  <si>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</si>
  <si>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</si>
  <si>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</si>
  <si>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</si>
  <si>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</si>
  <si>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</si>
  <si>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</si>
  <si>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</si>
  <si>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</si>
  <si>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</si>
  <si>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</si>
  <si>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</si>
  <si>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</si>
  <si>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</si>
  <si>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</si>
  <si>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</si>
  <si>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</si>
  <si>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</si>
  <si>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</si>
  <si>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</si>
  <si>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</si>
  <si>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</si>
  <si>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</si>
  <si>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</si>
  <si>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</si>
  <si>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</si>
  <si>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</si>
  <si>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</si>
  <si>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</si>
  <si>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</si>
  <si>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</si>
  <si>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</si>
  <si>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</si>
  <si>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</si>
  <si>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</si>
  <si>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</si>
  <si>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</si>
  <si>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</si>
  <si>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</si>
  <si>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</si>
  <si>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</si>
  <si>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</si>
  <si>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</si>
  <si>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</si>
  <si>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</si>
  <si>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</si>
  <si>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</si>
  <si>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</si>
  <si>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</si>
  <si>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</si>
  <si>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</si>
  <si>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</si>
  <si>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</si>
  <si>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</si>
  <si>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</si>
  <si>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</si>
  <si>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</si>
  <si>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</si>
  <si>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</si>
  <si>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</si>
  <si>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</si>
  <si>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</si>
  <si>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</si>
  <si>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</si>
  <si>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</si>
  <si>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</si>
  <si>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</si>
  <si>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</si>
  <si>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</si>
  <si>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</si>
  <si>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</si>
  <si>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</si>
  <si>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</si>
  <si>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</si>
  <si>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</si>
  <si>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</si>
  <si>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</si>
  <si>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</si>
  <si>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</si>
  <si>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</si>
  <si>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</si>
  <si>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</si>
  <si>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</si>
  <si>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</si>
  <si>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</si>
  <si>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</si>
  <si>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</si>
  <si>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</si>
  <si>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</si>
  <si>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</si>
  <si>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</si>
  <si>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</si>
  <si>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</si>
  <si>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</si>
  <si>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</si>
  <si>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</si>
  <si>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</si>
  <si>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</si>
  <si>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</si>
  <si>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</si>
  <si>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</si>
  <si>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</si>
  <si>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</si>
  <si>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</si>
  <si>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</si>
  <si>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</si>
  <si>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</si>
  <si>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</si>
  <si>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</si>
  <si>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</si>
  <si>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</si>
  <si>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</si>
  <si>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</si>
  <si>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</si>
  <si>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</si>
  <si>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</si>
  <si>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</si>
  <si>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</si>
  <si>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</si>
  <si>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</si>
  <si>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</si>
  <si>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</si>
  <si>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</si>
  <si>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</si>
  <si>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</si>
  <si>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</si>
  <si>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</si>
  <si>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</si>
  <si>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</si>
  <si>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</si>
  <si>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</si>
  <si>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</si>
  <si>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</si>
  <si>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</si>
  <si>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</si>
  <si>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</si>
  <si>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</si>
  <si>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</si>
  <si>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</si>
  <si>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</si>
  <si>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</si>
  <si>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</si>
  <si>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</si>
  <si>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</si>
  <si>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</si>
  <si>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</si>
  <si>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</si>
  <si>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</si>
  <si>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</si>
  <si>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</si>
  <si>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</si>
  <si>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</si>
  <si>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</si>
  <si>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</si>
  <si>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</si>
  <si>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</si>
  <si>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</si>
  <si>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</si>
  <si>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</si>
  <si>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</si>
  <si>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</si>
  <si>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</si>
  <si>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</si>
  <si>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</si>
  <si>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</si>
  <si>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</si>
  <si>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</si>
  <si>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</si>
  <si>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</si>
  <si>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</si>
  <si>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</si>
  <si>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</si>
  <si>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</si>
  <si>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</si>
  <si>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</si>
  <si>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</si>
  <si>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</si>
  <si>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</si>
  <si>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</si>
  <si>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</si>
  <si>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</si>
  <si>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</si>
  <si>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</si>
  <si>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</si>
  <si>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</si>
  <si>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</si>
  <si>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</si>
  <si>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</si>
  <si>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</si>
  <si>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</si>
  <si>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</si>
  <si>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</si>
  <si>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</si>
  <si>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</si>
  <si>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</si>
  <si>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</si>
  <si>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</si>
  <si>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</si>
  <si>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</si>
  <si>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</si>
  <si>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</si>
  <si>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</si>
  <si>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</si>
  <si>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</si>
  <si>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</si>
  <si>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</si>
  <si>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</si>
  <si>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</si>
  <si>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</si>
  <si>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</si>
  <si>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</si>
  <si>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</si>
  <si>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</si>
  <si>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</si>
  <si>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</si>
  <si>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</si>
  <si>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</si>
  <si>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</si>
  <si>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</si>
  <si>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</si>
  <si>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</si>
  <si>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</si>
  <si>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</si>
  <si>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</si>
  <si>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</si>
  <si>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</si>
  <si>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</si>
  <si>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</si>
  <si>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</si>
  <si>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</si>
  <si>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</si>
  <si>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</si>
  <si>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</si>
  <si>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</si>
  <si>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</si>
  <si>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</si>
  <si>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</si>
  <si>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</si>
  <si>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</si>
  <si>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</si>
  <si>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</si>
  <si>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</si>
  <si>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</si>
  <si>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</si>
  <si>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</si>
  <si>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</si>
  <si>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</si>
  <si>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</si>
  <si>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</si>
  <si>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</si>
  <si>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</si>
  <si>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</si>
  <si>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</si>
  <si>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</si>
  <si>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</si>
  <si>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</si>
  <si>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</si>
  <si>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</si>
  <si>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</si>
  <si>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</si>
  <si>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</si>
  <si>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</si>
  <si>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</si>
  <si>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</si>
  <si>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</si>
  <si>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</si>
  <si>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</si>
  <si>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</si>
  <si>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</si>
  <si>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</si>
  <si>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</si>
  <si>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</si>
  <si>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</si>
  <si>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</si>
  <si>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</si>
  <si>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</si>
  <si>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</si>
  <si>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</si>
  <si>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</si>
  <si>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</si>
  <si>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</si>
  <si>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</si>
  <si>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</si>
  <si>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</si>
  <si>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</si>
  <si>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</si>
  <si>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</si>
  <si>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</si>
  <si>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</si>
  <si>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</si>
  <si>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</si>
  <si>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</si>
  <si>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</si>
  <si>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</si>
  <si>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</si>
  <si>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</si>
  <si>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</si>
  <si>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</si>
  <si>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</si>
  <si>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</si>
  <si>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</si>
  <si>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</si>
  <si>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</si>
  <si>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</si>
  <si>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</si>
  <si>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</si>
  <si>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</si>
  <si>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</si>
  <si>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</si>
  <si>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</si>
  <si>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</si>
  <si>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</si>
  <si>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</si>
  <si>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</si>
  <si>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</si>
  <si>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</si>
  <si>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</si>
  <si>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</si>
  <si>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</si>
  <si>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</si>
  <si>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</si>
  <si>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</si>
  <si>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</si>
  <si>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</si>
  <si>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</si>
  <si>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</si>
  <si>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</si>
  <si>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</si>
  <si>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</si>
  <si>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</si>
  <si>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</si>
  <si>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</si>
  <si>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</si>
  <si>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</si>
  <si>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</si>
  <si>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</si>
  <si>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</si>
  <si>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</si>
  <si>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</si>
  <si>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</si>
  <si>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</si>
  <si>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</si>
  <si>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</si>
  <si>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</si>
  <si>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</si>
  <si>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</si>
  <si>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</si>
  <si>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</si>
  <si>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</si>
  <si>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</si>
  <si>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</si>
  <si>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</si>
  <si>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</si>
  <si>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</si>
  <si>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</si>
  <si>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</si>
  <si>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</si>
  <si>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</si>
  <si>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</si>
  <si>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</si>
  <si>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</si>
  <si>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</si>
  <si>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</si>
  <si>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</si>
  <si>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</si>
  <si>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</si>
  <si>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</si>
  <si>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</si>
  <si>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</si>
  <si>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</si>
  <si>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</si>
  <si>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</si>
  <si>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</si>
  <si>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</si>
  <si>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</si>
  <si>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</si>
  <si>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</si>
  <si>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</si>
  <si>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</si>
  <si>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</si>
  <si>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</si>
  <si>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</si>
  <si>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</si>
  <si>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</si>
  <si>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</si>
  <si>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</si>
  <si>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</si>
  <si>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</si>
  <si>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</si>
  <si>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</si>
  <si>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</si>
  <si>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</si>
  <si>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</si>
  <si>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</si>
  <si>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</si>
  <si>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</si>
  <si>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</si>
  <si>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</si>
  <si>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</si>
  <si>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</si>
  <si>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</si>
  <si>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</si>
  <si>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</si>
  <si>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</si>
  <si>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</si>
  <si>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</si>
  <si>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</si>
  <si>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</si>
  <si>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</si>
  <si>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</si>
  <si>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</si>
  <si>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</si>
  <si>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</si>
  <si>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</si>
  <si>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</si>
  <si>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</si>
  <si>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</si>
  <si>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</si>
  <si>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</si>
  <si>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</si>
  <si>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</si>
  <si>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</si>
  <si>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</si>
  <si>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</si>
  <si>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</si>
  <si>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</si>
  <si>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</si>
  <si>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</si>
  <si>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</si>
  <si>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</si>
  <si>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</si>
  <si>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</si>
  <si>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</si>
  <si>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</si>
  <si>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</si>
  <si>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</si>
  <si>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</si>
  <si>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</si>
  <si>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</si>
  <si>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</si>
  <si>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</si>
  <si>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</si>
  <si>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</si>
  <si>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</si>
  <si>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</si>
  <si>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</si>
  <si>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</si>
  <si>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</si>
  <si>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</si>
  <si>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</si>
  <si>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</si>
  <si>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</si>
  <si>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</si>
  <si>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</si>
  <si>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</si>
  <si>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</si>
  <si>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</si>
  <si>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</si>
  <si>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</si>
  <si>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</si>
  <si>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</si>
  <si>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</si>
  <si>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</si>
  <si>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</si>
  <si>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</si>
  <si>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</si>
  <si>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</si>
  <si>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</si>
  <si>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</si>
  <si>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</si>
  <si>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</si>
  <si>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</si>
  <si>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</si>
  <si>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</si>
  <si>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</si>
  <si>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</si>
  <si>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</si>
  <si>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</si>
  <si>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</si>
  <si>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</si>
  <si>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</si>
  <si>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</si>
  <si>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</si>
  <si>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</si>
  <si>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</si>
  <si>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</si>
  <si>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</si>
  <si>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</si>
  <si>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</si>
  <si>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</si>
  <si>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</si>
  <si>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</si>
  <si>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</si>
  <si>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</si>
  <si>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</si>
  <si>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</si>
  <si>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</si>
  <si>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</si>
  <si>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</si>
  <si>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</si>
  <si>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</si>
  <si>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</si>
  <si>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</si>
  <si>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</si>
  <si>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</si>
  <si>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</si>
  <si>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</si>
  <si>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</si>
  <si>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</si>
  <si>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</si>
  <si>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</si>
  <si>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</si>
  <si>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</si>
  <si>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</si>
  <si>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</si>
  <si>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</si>
  <si>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</si>
  <si>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</si>
  <si>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</si>
  <si>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</si>
  <si>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</si>
  <si>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</si>
  <si>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</si>
  <si>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</si>
  <si>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</si>
  <si>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</si>
  <si>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</si>
  <si>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</si>
  <si>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</si>
  <si>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</si>
  <si>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</si>
  <si>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</si>
  <si>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</si>
  <si>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</si>
  <si>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</si>
  <si>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</si>
  <si>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</si>
  <si>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</si>
  <si>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</si>
  <si>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</si>
  <si>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</si>
  <si>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</si>
  <si>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</si>
  <si>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</si>
  <si>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</si>
  <si>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</si>
  <si>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</si>
  <si>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</si>
  <si>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</si>
  <si>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</si>
  <si>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</si>
  <si>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</si>
  <si>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</si>
  <si>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</si>
  <si>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</si>
  <si>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</si>
  <si>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</si>
  <si>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</si>
  <si>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</si>
  <si>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</si>
  <si>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</si>
  <si>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</si>
  <si>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</si>
  <si>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</si>
  <si>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</si>
  <si>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</si>
  <si>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</si>
  <si>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</si>
  <si>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</si>
  <si>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</si>
  <si>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</si>
  <si>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</si>
  <si>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</si>
  <si>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</si>
  <si>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</si>
  <si>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</si>
  <si>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</si>
  <si>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</si>
  <si>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</si>
  <si>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</si>
  <si>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</si>
  <si>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</si>
  <si>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</si>
  <si>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</si>
  <si>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</si>
  <si>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</si>
  <si>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</si>
  <si>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</si>
  <si>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</si>
  <si>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</si>
  <si>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</si>
  <si>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</si>
  <si>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</si>
  <si>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</si>
  <si>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</si>
  <si>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</si>
  <si>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</si>
  <si>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</si>
  <si>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</si>
  <si>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</si>
  <si>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</si>
  <si>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</si>
  <si>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</si>
  <si>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</si>
  <si>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</si>
  <si>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</si>
  <si>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</si>
  <si>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</si>
  <si>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</si>
  <si>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</si>
  <si>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</si>
  <si>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</si>
  <si>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</si>
  <si>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</si>
  <si>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</si>
  <si>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</si>
  <si>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</si>
  <si>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</si>
  <si>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</si>
  <si>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</si>
  <si>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</si>
  <si>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</si>
  <si>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</si>
  <si>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</si>
  <si>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</si>
  <si>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</si>
  <si>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</si>
  <si>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</si>
  <si>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</si>
  <si>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</si>
  <si>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</si>
  <si>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</si>
  <si>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</si>
  <si>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</si>
  <si>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</si>
  <si>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</si>
  <si>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</si>
  <si>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</si>
  <si>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</si>
  <si>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</si>
  <si>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</si>
  <si>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</si>
  <si>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</si>
  <si>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</si>
  <si>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</si>
  <si>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</si>
  <si>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</si>
  <si>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</si>
  <si>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</si>
  <si>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</si>
  <si>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</si>
  <si>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</si>
  <si>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</si>
  <si>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</si>
  <si>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</si>
  <si>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</si>
  <si>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</si>
  <si>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</si>
  <si>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</si>
  <si>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</si>
  <si>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</si>
  <si>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</si>
  <si>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</si>
  <si>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</si>
  <si>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</si>
  <si>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</si>
  <si>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</si>
  <si>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</si>
  <si>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</si>
  <si>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</si>
  <si>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</si>
  <si>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</si>
  <si>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</si>
  <si>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</si>
  <si>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</si>
  <si>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</si>
  <si>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</si>
  <si>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</si>
  <si>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</si>
  <si>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</si>
  <si>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</si>
  <si>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</si>
  <si>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</si>
  <si>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</si>
  <si>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</si>
  <si>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</si>
  <si>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</si>
  <si>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</si>
  <si>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</si>
  <si>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</si>
  <si>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</si>
  <si>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</si>
  <si>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</si>
  <si>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</si>
  <si>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</si>
  <si>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</si>
  <si>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</si>
  <si>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</si>
  <si>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</si>
  <si>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</si>
  <si>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</si>
  <si>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</si>
  <si>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</si>
  <si>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</si>
  <si>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</si>
  <si>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</si>
  <si>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</si>
  <si>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</si>
  <si>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</si>
  <si>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</si>
  <si>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</si>
  <si>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</si>
  <si>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</si>
  <si>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</si>
  <si>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</si>
  <si>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</si>
  <si>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</si>
  <si>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</si>
  <si>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</si>
  <si>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</si>
  <si>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</si>
  <si>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</si>
  <si>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</si>
  <si>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</si>
  <si>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</si>
  <si>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</si>
  <si>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</si>
  <si>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</si>
  <si>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</si>
  <si>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</si>
  <si>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</si>
  <si>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</si>
  <si>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</si>
  <si>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</si>
  <si>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</si>
  <si>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</si>
  <si>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</si>
  <si>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</si>
  <si>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</si>
  <si>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</si>
  <si>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</si>
  <si>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</si>
  <si>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</si>
  <si>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</si>
  <si>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</si>
  <si>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</si>
  <si>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</si>
  <si>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</si>
  <si>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</si>
  <si>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</si>
  <si>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</si>
  <si>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</si>
  <si>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</si>
  <si>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</si>
  <si>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</si>
  <si>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</si>
  <si>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</si>
  <si>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</si>
  <si>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</si>
  <si>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</si>
  <si>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</si>
  <si>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</si>
  <si>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</si>
  <si>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</si>
  <si>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</si>
  <si>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</si>
  <si>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</si>
  <si>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</si>
  <si>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</si>
  <si>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</si>
  <si>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</si>
  <si>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</si>
  <si>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</si>
  <si>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</si>
  <si>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</si>
  <si>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</si>
  <si>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</si>
  <si>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</si>
  <si>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</si>
  <si>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</si>
  <si>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</si>
  <si>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</si>
  <si>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</si>
  <si>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</si>
  <si>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</si>
  <si>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</si>
  <si>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</si>
  <si>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</si>
  <si>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</si>
  <si>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</si>
  <si>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</si>
  <si>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</si>
  <si>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</si>
  <si>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</si>
  <si>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</si>
  <si>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</si>
  <si>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</si>
  <si>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</si>
  <si>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</si>
  <si>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</si>
  <si>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</si>
  <si>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</si>
  <si>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</si>
  <si>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</si>
  <si>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</si>
  <si>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</si>
  <si>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</si>
  <si>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</si>
  <si>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</si>
  <si>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</si>
  <si>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</si>
  <si>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</si>
  <si>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</si>
  <si>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</si>
  <si>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</si>
  <si>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</si>
  <si>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</si>
  <si>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</si>
  <si>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</si>
  <si>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</si>
  <si>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</si>
  <si>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</si>
  <si>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</si>
  <si>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</si>
  <si>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</si>
  <si>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</si>
  <si>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</si>
  <si>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</si>
  <si>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</si>
  <si>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</si>
  <si>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</si>
  <si>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</si>
  <si>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</si>
  <si>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</si>
  <si>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</si>
  <si>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</si>
  <si>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</si>
  <si>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</si>
  <si>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</si>
  <si>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</si>
  <si>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</si>
  <si>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</si>
  <si>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</si>
  <si>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</si>
  <si>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</si>
  <si>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</si>
  <si>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</si>
  <si>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</si>
  <si>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</si>
  <si>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</si>
  <si>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</si>
  <si>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</si>
  <si>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</si>
  <si>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</si>
  <si>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</si>
  <si>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</si>
  <si>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</si>
  <si>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</si>
  <si>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</si>
  <si>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</si>
  <si>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</si>
  <si>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</si>
  <si>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</si>
  <si>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</si>
  <si>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</si>
  <si>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</si>
  <si>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</si>
  <si>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</si>
  <si>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</si>
  <si>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</si>
  <si>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</si>
  <si>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</si>
  <si>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</si>
  <si>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</si>
  <si>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</si>
  <si>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</si>
  <si>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</si>
  <si>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</si>
  <si>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</si>
  <si>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</si>
  <si>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</si>
  <si>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</si>
  <si>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</si>
  <si>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</si>
  <si>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</si>
  <si>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</si>
  <si>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</si>
  <si>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</si>
  <si>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</si>
  <si>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</si>
  <si>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</si>
  <si>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</si>
  <si>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</si>
  <si>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</si>
  <si>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</si>
  <si>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</si>
  <si>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</si>
  <si>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</si>
  <si>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</si>
  <si>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</si>
  <si>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</si>
  <si>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</si>
  <si>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</si>
  <si>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</si>
  <si>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</si>
  <si>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</si>
  <si>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</si>
  <si>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</si>
  <si>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</si>
  <si>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</si>
  <si>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</si>
  <si>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</si>
  <si>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</si>
  <si>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</si>
  <si>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</si>
  <si>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</si>
  <si>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</si>
  <si>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</si>
  <si>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</si>
  <si>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</si>
  <si>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</si>
  <si>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</si>
  <si>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</si>
  <si>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</si>
  <si>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</si>
  <si>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</si>
  <si>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</si>
  <si>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</si>
  <si>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</si>
  <si>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</si>
  <si>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</si>
  <si>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</si>
  <si>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</si>
  <si>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</si>
  <si>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</si>
  <si>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</si>
  <si>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</si>
  <si>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</si>
  <si>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</si>
  <si>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</si>
  <si>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</si>
  <si>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</si>
  <si>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</si>
  <si>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</si>
  <si>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</si>
  <si>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</si>
  <si>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</si>
  <si>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</si>
  <si>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</si>
  <si>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</si>
  <si>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</si>
  <si>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</si>
  <si>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</si>
  <si>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</si>
  <si>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</si>
  <si>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</si>
  <si>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</si>
  <si>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</si>
  <si>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</si>
  <si>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</si>
  <si>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</si>
  <si>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</si>
  <si>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</si>
  <si>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</si>
  <si>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</si>
  <si>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</si>
  <si>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</si>
  <si>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</si>
  <si>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</si>
  <si>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</si>
  <si>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</si>
  <si>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</si>
  <si>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</si>
  <si>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</si>
  <si>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</si>
  <si>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</si>
  <si>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</si>
  <si>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</si>
  <si>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</si>
  <si>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</si>
  <si>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</si>
  <si>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</si>
  <si>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</si>
  <si>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</si>
  <si>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</si>
  <si>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</si>
  <si>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</si>
  <si>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</si>
  <si>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</si>
  <si>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</si>
  <si>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</si>
  <si>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</si>
  <si>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</si>
  <si>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</si>
  <si>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</si>
  <si>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</si>
  <si>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</si>
  <si>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</si>
  <si>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</si>
  <si>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</si>
  <si>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</si>
  <si>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</si>
  <si>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</si>
  <si>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</si>
  <si>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</si>
  <si>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</si>
  <si>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</si>
  <si>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</si>
  <si>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</si>
  <si>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</si>
  <si>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</si>
  <si>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</si>
  <si>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</si>
  <si>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</si>
  <si>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</si>
  <si>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</si>
  <si>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</si>
  <si>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</si>
  <si>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</si>
  <si>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</si>
  <si>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</si>
  <si>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</si>
  <si>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</si>
  <si>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</si>
  <si>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</si>
  <si>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</si>
  <si>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</si>
  <si>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</si>
  <si>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</si>
  <si>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</si>
  <si>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</si>
  <si>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</si>
  <si>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</si>
  <si>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</si>
  <si>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</si>
  <si>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</si>
  <si>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</si>
  <si>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</si>
  <si>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</si>
  <si>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</si>
  <si>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</si>
  <si>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</si>
  <si>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</si>
  <si>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</si>
  <si>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</si>
  <si>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</si>
  <si>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</si>
  <si>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</si>
  <si>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</si>
  <si>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</si>
  <si>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</si>
  <si>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</si>
  <si>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</si>
  <si>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</si>
  <si>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</si>
  <si>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</si>
  <si>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</si>
  <si>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</si>
  <si>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</si>
  <si>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</si>
  <si>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</si>
  <si>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</si>
  <si>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</si>
  <si>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</si>
  <si>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</si>
  <si>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</si>
  <si>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</si>
  <si>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</si>
  <si>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</si>
  <si>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</si>
  <si>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</si>
  <si>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</si>
  <si>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</si>
  <si>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</si>
  <si>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</si>
  <si>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</si>
  <si>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</si>
  <si>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</si>
  <si>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</si>
  <si>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</si>
  <si>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</si>
  <si>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</si>
  <si>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</si>
  <si>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</si>
  <si>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</si>
  <si>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</si>
  <si>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</si>
  <si>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</si>
  <si>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</si>
  <si>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</si>
  <si>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</si>
  <si>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</si>
  <si>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</si>
  <si>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</si>
  <si>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</si>
  <si>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</si>
  <si>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</si>
  <si>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</si>
  <si>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</si>
  <si>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</si>
  <si>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</si>
  <si>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</si>
  <si>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</si>
  <si>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</si>
  <si>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</si>
  <si>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</si>
  <si>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</si>
  <si>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</si>
  <si>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</si>
  <si>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</si>
  <si>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</si>
  <si>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</si>
  <si>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</si>
  <si>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</si>
  <si>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</si>
  <si>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</si>
  <si>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</si>
  <si>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</si>
  <si>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</si>
  <si>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</si>
  <si>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</si>
  <si>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</si>
  <si>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</si>
  <si>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</si>
  <si>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</si>
  <si>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</si>
  <si>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</si>
  <si>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</si>
  <si>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</si>
  <si>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</si>
  <si>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</si>
  <si>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</si>
  <si>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</si>
  <si>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</si>
  <si>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</si>
  <si>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</si>
  <si>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</si>
  <si>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</si>
  <si>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</si>
  <si>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</si>
  <si>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</si>
  <si>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</si>
  <si>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</si>
  <si>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</si>
  <si>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</si>
  <si>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</si>
  <si>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</si>
  <si>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</si>
  <si>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</si>
  <si>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</si>
  <si>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</si>
  <si>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</si>
  <si>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</si>
  <si>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</si>
  <si>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</si>
  <si>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</si>
  <si>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</si>
  <si>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</si>
  <si>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</si>
  <si>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</si>
  <si>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</si>
  <si>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</si>
  <si>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</si>
  <si>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</si>
  <si>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</si>
  <si>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</si>
  <si>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</si>
  <si>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</si>
  <si>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</si>
  <si>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</si>
  <si>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</si>
  <si>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</si>
  <si>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</si>
  <si>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</si>
  <si>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</si>
  <si>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</si>
  <si>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</si>
  <si>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</si>
  <si>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</si>
  <si>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</si>
  <si>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</si>
  <si>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</si>
  <si>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</si>
  <si>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</si>
  <si>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</si>
  <si>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</si>
  <si>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</si>
  <si>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</si>
  <si>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</si>
  <si>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</si>
  <si>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</si>
  <si>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</si>
  <si>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</si>
  <si>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</si>
  <si>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</si>
  <si>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</si>
  <si>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</si>
  <si>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</si>
  <si>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</si>
  <si>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</si>
  <si>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</si>
  <si>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</si>
  <si>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</si>
  <si>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</si>
  <si>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</si>
  <si>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</si>
  <si>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</si>
  <si>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</si>
  <si>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</si>
  <si>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</si>
  <si>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</si>
  <si>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</si>
  <si>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</si>
  <si>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</si>
  <si>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</si>
  <si>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</si>
  <si>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</si>
  <si>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</si>
  <si>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</si>
  <si>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</si>
  <si>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</si>
  <si>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</si>
  <si>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</si>
  <si>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</si>
  <si>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</si>
  <si>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</si>
  <si>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</si>
  <si>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</si>
  <si>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</si>
  <si>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</si>
  <si>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</si>
  <si>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</si>
  <si>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</si>
  <si>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</si>
  <si>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</si>
  <si>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</si>
  <si>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</si>
  <si>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</si>
  <si>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</si>
  <si>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</si>
  <si>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</si>
  <si>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</si>
  <si>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</si>
  <si>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</si>
  <si>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</si>
  <si>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</si>
  <si>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</si>
  <si>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</si>
  <si>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</si>
  <si>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</si>
  <si>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</si>
  <si>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</si>
  <si>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</si>
  <si>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</si>
  <si>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</si>
  <si>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</si>
  <si>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</si>
  <si>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</si>
  <si>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</si>
  <si>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</si>
  <si>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</si>
  <si>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</si>
  <si>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</si>
  <si>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</si>
  <si>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</si>
  <si>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</si>
  <si>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</si>
  <si>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</si>
  <si>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</si>
  <si>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</si>
  <si>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</si>
  <si>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</si>
  <si>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</si>
  <si>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</si>
  <si>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</si>
  <si>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</si>
  <si>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</si>
  <si>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</si>
  <si>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</si>
  <si>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</si>
  <si>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</si>
  <si>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</si>
  <si>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</si>
  <si>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</si>
  <si>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</si>
  <si>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</si>
  <si>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</si>
  <si>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</si>
  <si>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</si>
  <si>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</si>
  <si>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</si>
  <si>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</si>
  <si>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</si>
  <si>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</si>
  <si>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</si>
  <si>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</si>
  <si>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</si>
  <si>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</si>
  <si>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</si>
  <si>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</si>
  <si>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</si>
  <si>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</si>
  <si>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</si>
  <si>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</si>
  <si>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</si>
  <si>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</si>
  <si>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</si>
  <si>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</si>
  <si>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</si>
  <si>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</si>
  <si>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</si>
  <si>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</si>
  <si>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</si>
  <si>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</si>
  <si>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</si>
  <si>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</si>
  <si>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</si>
  <si>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</si>
  <si>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</si>
  <si>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</si>
  <si>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</si>
  <si>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</si>
  <si>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</si>
  <si>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</si>
  <si>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</si>
  <si>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</si>
  <si>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</si>
  <si>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</si>
  <si>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</si>
  <si>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</si>
  <si>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</si>
  <si>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</si>
  <si>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</si>
  <si>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</si>
  <si>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</si>
  <si>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</si>
  <si>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</si>
  <si>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</si>
  <si>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</si>
  <si>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</si>
  <si>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</si>
  <si>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</si>
  <si>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</si>
  <si>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</si>
  <si>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</si>
  <si>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</si>
  <si>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</si>
  <si>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</si>
  <si>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</si>
  <si>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</si>
  <si>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</si>
  <si>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</si>
  <si>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</si>
  <si>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</si>
  <si>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</si>
  <si>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</si>
  <si>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</si>
  <si>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</si>
  <si>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</si>
  <si>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</si>
  <si>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</si>
  <si>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</si>
  <si>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</si>
  <si>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</si>
  <si>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</si>
  <si>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</si>
  <si>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</si>
  <si>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</si>
  <si>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</si>
  <si>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</si>
  <si>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</si>
  <si>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</si>
  <si>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</si>
  <si>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</si>
  <si>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</si>
  <si>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</si>
  <si>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</si>
  <si>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</si>
  <si>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</si>
  <si>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</si>
  <si>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</si>
  <si>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</si>
  <si>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</si>
  <si>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</si>
  <si>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</si>
  <si>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</si>
  <si>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</si>
  <si>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</si>
  <si>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</si>
  <si>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</si>
  <si>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</si>
  <si>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</si>
  <si>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</si>
  <si>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</si>
  <si>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</si>
  <si>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</si>
  <si>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</si>
  <si>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</si>
  <si>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</si>
  <si>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</si>
  <si>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</si>
  <si>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</si>
  <si>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</si>
  <si>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</si>
  <si>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</si>
  <si>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</si>
  <si>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</si>
  <si>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</si>
  <si>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</si>
  <si>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</si>
  <si>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</si>
  <si>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</si>
  <si>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</si>
  <si>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</si>
  <si>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</si>
  <si>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</si>
  <si>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</si>
  <si>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</si>
  <si>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</si>
  <si>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</si>
  <si>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</si>
  <si>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</si>
  <si>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</si>
  <si>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</si>
  <si>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</si>
  <si>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</si>
  <si>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</si>
  <si>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</si>
  <si>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</si>
  <si>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</si>
  <si>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</si>
  <si>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</si>
  <si>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</si>
  <si>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</si>
  <si>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</si>
  <si>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</si>
  <si>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</si>
  <si>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</si>
  <si>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</si>
  <si>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</si>
  <si>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</si>
  <si>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</si>
  <si>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</si>
  <si>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</si>
  <si>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</si>
  <si>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</si>
  <si>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</si>
  <si>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</si>
  <si>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</si>
  <si>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</si>
  <si>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</si>
  <si>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</si>
  <si>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</si>
  <si>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</si>
  <si>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</si>
  <si>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</si>
  <si>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</si>
  <si>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</si>
  <si>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</si>
  <si>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</si>
  <si>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</si>
  <si>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</si>
  <si>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</si>
  <si>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</si>
  <si>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</si>
  <si>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</si>
  <si>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</si>
  <si>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</si>
  <si>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</si>
  <si>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</si>
  <si>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</si>
  <si>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</si>
  <si>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</si>
  <si>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</si>
  <si>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</si>
  <si>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</si>
  <si>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</si>
  <si>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</si>
  <si>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</si>
  <si>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</si>
  <si>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</si>
  <si>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</si>
  <si>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</si>
  <si>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</si>
  <si>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</si>
  <si>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</si>
  <si>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</si>
  <si>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</si>
  <si>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</si>
  <si>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</si>
  <si>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</si>
  <si>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</si>
  <si>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</si>
  <si>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</si>
  <si>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</si>
  <si>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</si>
  <si>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</si>
  <si>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</si>
  <si>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</si>
  <si>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</si>
  <si>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</si>
  <si>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</si>
  <si>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</si>
  <si>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</si>
  <si>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</si>
  <si>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</si>
  <si>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</si>
  <si>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</si>
  <si>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</si>
  <si>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</si>
  <si>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</si>
  <si>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</si>
  <si>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</si>
  <si>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</si>
  <si>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</si>
  <si>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</si>
  <si>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</si>
  <si>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</si>
  <si>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</si>
  <si>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</si>
  <si>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</si>
  <si>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</si>
  <si>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</si>
  <si>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</si>
  <si>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</si>
  <si>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</si>
  <si>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</si>
  <si>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</si>
  <si>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</si>
  <si>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</si>
  <si>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</si>
  <si>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</si>
  <si>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</si>
  <si>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</si>
  <si>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</si>
  <si>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</si>
  <si>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</si>
  <si>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</si>
  <si>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</si>
  <si>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</si>
  <si>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</si>
  <si>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</si>
  <si>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</si>
  <si>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</si>
  <si>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</si>
  <si>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</si>
  <si>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</si>
  <si>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</si>
  <si>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</si>
  <si>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</si>
  <si>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</si>
  <si>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</si>
  <si>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</si>
  <si>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</si>
  <si>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</si>
  <si>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</si>
  <si>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</si>
  <si>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</si>
  <si>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</si>
  <si>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</si>
  <si>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</si>
  <si>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</si>
  <si>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</si>
  <si>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</si>
  <si>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</si>
  <si>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</si>
  <si>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</si>
  <si>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</si>
  <si>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</si>
  <si>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</si>
  <si>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</si>
  <si>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</si>
  <si>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</si>
  <si>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</si>
  <si>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</si>
  <si>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</si>
  <si>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</si>
  <si>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</si>
  <si>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</si>
  <si>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</si>
  <si>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</si>
  <si>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</si>
  <si>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</si>
  <si>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</si>
  <si>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</si>
  <si>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</si>
  <si>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</si>
  <si>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</si>
  <si>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</si>
  <si>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</si>
  <si>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</si>
  <si>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</si>
  <si>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</si>
  <si>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</si>
  <si>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</si>
  <si>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</si>
  <si>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</si>
  <si>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</si>
  <si>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</si>
  <si>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</si>
  <si>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</si>
  <si>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</si>
  <si>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</si>
  <si>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</si>
  <si>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</si>
  <si>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</si>
  <si>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</si>
  <si>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</si>
  <si>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</si>
  <si>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</si>
  <si>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</si>
  <si>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</si>
  <si>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</si>
  <si>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</si>
  <si>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</si>
  <si>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</si>
  <si>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</si>
  <si>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</si>
  <si>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</si>
  <si>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</si>
  <si>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</si>
  <si>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</si>
  <si>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</si>
  <si>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</si>
  <si>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</si>
  <si>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</si>
  <si>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</si>
  <si>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</si>
  <si>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</si>
  <si>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</si>
  <si>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</si>
  <si>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</si>
  <si>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</si>
  <si>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</si>
  <si>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</si>
  <si>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</si>
  <si>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</si>
  <si>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</si>
  <si>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</si>
  <si>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</si>
  <si>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</si>
  <si>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</si>
  <si>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</si>
  <si>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</si>
  <si>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</si>
  <si>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</si>
  <si>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</si>
  <si>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</si>
  <si>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</si>
  <si>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</si>
  <si>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</si>
  <si>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</si>
  <si>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</si>
  <si>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</si>
  <si>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</si>
  <si>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</si>
  <si>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</si>
  <si>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</si>
  <si>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</si>
  <si>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</si>
  <si>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</si>
  <si>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</si>
  <si>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</si>
  <si>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</si>
  <si>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</si>
  <si>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</si>
  <si>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</si>
  <si>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</si>
  <si>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</si>
  <si>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</si>
  <si>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</si>
  <si>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</si>
  <si>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</si>
  <si>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</si>
  <si>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</si>
  <si>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</si>
  <si>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</si>
  <si>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</si>
  <si>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</si>
  <si>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</si>
  <si>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</si>
  <si>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</si>
  <si>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</si>
  <si>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</si>
  <si>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</si>
  <si>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</si>
  <si>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</si>
  <si>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</si>
  <si>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</si>
  <si>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</si>
  <si>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</si>
  <si>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</si>
  <si>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</si>
  <si>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</si>
  <si>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</si>
  <si>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</si>
  <si>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</si>
  <si>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</si>
  <si>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</si>
  <si>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</si>
  <si>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</si>
  <si>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</si>
  <si>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</si>
  <si>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</si>
  <si>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</si>
  <si>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</si>
  <si>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</si>
  <si>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</si>
  <si>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</si>
  <si>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</si>
  <si>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</si>
  <si>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</si>
  <si>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</si>
  <si>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</si>
  <si>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</si>
  <si>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</si>
  <si>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</si>
  <si>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</si>
  <si>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</si>
  <si>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</si>
  <si>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</si>
  <si>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</si>
  <si>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</si>
  <si>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</si>
  <si>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</si>
  <si>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</si>
  <si>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</si>
  <si>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</si>
  <si>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</si>
  <si>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</si>
  <si>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</si>
  <si>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</si>
  <si>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</si>
  <si>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</si>
  <si>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</si>
  <si>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</si>
  <si>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</si>
  <si>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</si>
  <si>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</si>
  <si>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</si>
  <si>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</si>
  <si>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</si>
  <si>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</si>
  <si>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</si>
  <si>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</si>
  <si>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</si>
  <si>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</si>
  <si>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</si>
  <si>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</si>
  <si>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</si>
  <si>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</si>
  <si>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</si>
  <si>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</si>
  <si>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</si>
  <si>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</si>
  <si>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</si>
  <si>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</si>
  <si>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</si>
  <si>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</si>
  <si>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</si>
  <si>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</si>
  <si>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</si>
  <si>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</si>
  <si>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</si>
  <si>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</si>
  <si>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</si>
  <si>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</si>
  <si>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</si>
  <si>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</si>
  <si>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</si>
  <si>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</si>
  <si>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</si>
  <si>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</si>
  <si>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</si>
  <si>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</si>
  <si>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</si>
  <si>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</si>
  <si>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</si>
  <si>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</si>
  <si>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</si>
  <si>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</si>
  <si>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</si>
  <si>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</si>
  <si>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</si>
  <si>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</si>
  <si>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</si>
  <si>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</si>
  <si>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</si>
  <si>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</si>
  <si>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</si>
  <si>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</si>
  <si>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</si>
  <si>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</si>
  <si>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</si>
  <si>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</si>
  <si>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</si>
  <si>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</si>
  <si>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</si>
  <si>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</si>
  <si>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</si>
  <si>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</si>
  <si>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</si>
  <si>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</si>
  <si>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</si>
  <si>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</si>
  <si>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</si>
  <si>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</si>
  <si>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</si>
  <si>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</si>
  <si>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</si>
  <si>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</si>
  <si>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</si>
  <si>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</si>
  <si>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</si>
  <si>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</si>
  <si>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</si>
  <si>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</si>
  <si>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</si>
  <si>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</si>
  <si>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</si>
  <si>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</si>
  <si>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</si>
  <si>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</si>
  <si>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</si>
  <si>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</si>
  <si>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</si>
  <si>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</si>
  <si>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</si>
  <si>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</si>
  <si>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</si>
  <si>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</si>
  <si>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</si>
  <si>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</si>
  <si>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</si>
  <si>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</si>
  <si>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</si>
  <si>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</si>
  <si>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</si>
  <si>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</si>
  <si>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</si>
  <si>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</si>
  <si>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</si>
  <si>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</si>
  <si>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</si>
  <si>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</si>
  <si>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</si>
  <si>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</si>
  <si>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</si>
  <si>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</si>
  <si>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</si>
  <si>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</si>
  <si>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</si>
  <si>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</si>
  <si>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</si>
  <si>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</si>
  <si>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</si>
  <si>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</si>
  <si>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</si>
  <si>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</si>
  <si>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</si>
  <si>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</si>
  <si>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</si>
  <si>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</si>
  <si>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</si>
  <si>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</si>
  <si>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</si>
  <si>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</si>
  <si>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</si>
  <si>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</si>
  <si>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</si>
  <si>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</si>
  <si>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</si>
  <si>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</si>
  <si>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</si>
  <si>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</si>
  <si>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</si>
  <si>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</si>
  <si>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</si>
  <si>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</si>
  <si>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</si>
  <si>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</si>
  <si>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</si>
  <si>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</si>
  <si>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</si>
  <si>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</si>
  <si>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</si>
  <si>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</si>
  <si>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</si>
  <si>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</si>
  <si>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</si>
  <si>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</si>
  <si>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</si>
  <si>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</si>
  <si>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</si>
  <si>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</si>
  <si>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</si>
  <si>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</si>
  <si>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</si>
  <si>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</si>
  <si>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</si>
  <si>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</si>
  <si>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</si>
  <si>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</si>
  <si>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</si>
  <si>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</si>
  <si>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</si>
  <si>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</si>
  <si>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</si>
  <si>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</si>
  <si>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</si>
  <si>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</si>
  <si>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</si>
  <si>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</si>
  <si>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</si>
  <si>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</si>
  <si>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</si>
  <si>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</si>
  <si>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</si>
  <si>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</si>
  <si>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</si>
  <si>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</si>
  <si>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</si>
  <si>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</si>
  <si>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</si>
  <si>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</si>
  <si>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</si>
  <si>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</si>
  <si>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</si>
  <si>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</si>
  <si>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</si>
  <si>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</si>
  <si>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</si>
  <si>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</si>
  <si>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</si>
  <si>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</si>
  <si>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</si>
  <si>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</si>
  <si>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</si>
  <si>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</si>
  <si>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</si>
  <si>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</si>
  <si>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</si>
  <si>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</si>
  <si>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</si>
  <si>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</si>
  <si>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</si>
  <si>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</si>
  <si>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</si>
  <si>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</si>
  <si>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</si>
  <si>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</si>
  <si>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</si>
  <si>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</si>
  <si>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</si>
  <si>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</si>
  <si>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</si>
  <si>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</si>
  <si>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</si>
  <si>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</si>
  <si>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</si>
  <si>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</si>
  <si>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</si>
  <si>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</si>
  <si>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</si>
  <si>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</si>
  <si>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</si>
  <si>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</si>
  <si>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</si>
  <si>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</si>
  <si>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</si>
  <si>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</si>
  <si>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</si>
  <si>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</si>
  <si>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</si>
  <si>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</si>
  <si>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</si>
  <si>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</si>
  <si>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</si>
  <si>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</si>
  <si>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</si>
  <si>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</si>
  <si>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</si>
  <si>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</si>
  <si>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</si>
  <si>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</si>
  <si>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</si>
  <si>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</si>
  <si>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</si>
  <si>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</si>
  <si>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</si>
  <si>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</si>
  <si>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</si>
  <si>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</si>
  <si>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</si>
  <si>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</si>
  <si>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</si>
  <si>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</si>
  <si>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</si>
  <si>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</si>
  <si>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</si>
  <si>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</si>
  <si>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</si>
  <si>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</si>
  <si>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</si>
  <si>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</si>
  <si>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</si>
  <si>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</si>
  <si>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</si>
  <si>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</si>
  <si>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</si>
  <si>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</si>
  <si>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</si>
  <si>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</si>
  <si>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</si>
  <si>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</si>
  <si>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</si>
  <si>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</si>
  <si>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</si>
  <si>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</si>
  <si>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</si>
  <si>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</si>
  <si>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</si>
  <si>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</si>
  <si>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</si>
  <si>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</si>
  <si>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</si>
  <si>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</si>
  <si>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</si>
  <si>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</si>
  <si>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</si>
  <si>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</si>
  <si>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</si>
  <si>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</si>
  <si>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</si>
  <si>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</si>
  <si>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</si>
  <si>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</si>
  <si>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</si>
  <si>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</si>
  <si>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</si>
  <si>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</si>
  <si>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</si>
  <si>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</si>
  <si>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</si>
  <si>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</si>
  <si>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</si>
  <si>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</si>
  <si>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</si>
  <si>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</si>
  <si>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</si>
  <si>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</si>
  <si>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</si>
  <si>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</si>
  <si>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</si>
  <si>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</si>
  <si>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</si>
  <si>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</si>
  <si>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</si>
  <si>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</si>
  <si>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</si>
  <si>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</si>
  <si>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</si>
  <si>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</si>
  <si>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</si>
  <si>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</si>
  <si>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</si>
  <si>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</si>
  <si>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</si>
  <si>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</si>
  <si>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</si>
  <si>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</si>
  <si>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</si>
  <si>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</si>
  <si>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</si>
  <si>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</si>
  <si>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</si>
  <si>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</si>
  <si>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</si>
  <si>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</si>
  <si>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</si>
  <si>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</si>
  <si>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</si>
  <si>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</si>
  <si>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</si>
  <si>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</si>
  <si>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</si>
  <si>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</si>
  <si>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</si>
  <si>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</si>
  <si>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</si>
  <si>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</si>
  <si>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</si>
  <si>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</si>
  <si>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</si>
  <si>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</si>
  <si>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</si>
  <si>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</si>
  <si>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</si>
  <si>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</si>
  <si>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</si>
  <si>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</si>
  <si>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</si>
  <si>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</si>
  <si>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</si>
  <si>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</si>
  <si>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</si>
  <si>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</si>
  <si>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</si>
  <si>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</si>
  <si>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</si>
  <si>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</si>
  <si>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</si>
  <si>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</si>
  <si>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</si>
  <si>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</si>
  <si>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</si>
  <si>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</si>
  <si>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</si>
  <si>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</si>
  <si>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</si>
  <si>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</si>
  <si>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</si>
  <si>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</si>
  <si>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</si>
  <si>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</si>
  <si>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</si>
  <si>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</si>
  <si>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</si>
  <si>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</si>
  <si>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</si>
  <si>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</si>
  <si>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</si>
  <si>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</si>
  <si>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</si>
  <si>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</si>
  <si>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</si>
  <si>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</si>
  <si>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</si>
  <si>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</si>
  <si>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</si>
  <si>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</si>
  <si>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</si>
  <si>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</si>
  <si>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</si>
  <si>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</si>
  <si>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</si>
  <si>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</si>
  <si>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</si>
  <si>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</si>
  <si>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</si>
  <si>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</si>
  <si>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</si>
  <si>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</si>
  <si>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</si>
  <si>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</si>
  <si>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</si>
  <si>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</si>
  <si>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</si>
  <si>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</si>
  <si>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</si>
  <si>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</si>
  <si>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</si>
  <si>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</si>
  <si>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</si>
  <si>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</si>
  <si>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</si>
  <si>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</si>
  <si>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</si>
  <si>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</si>
  <si>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</si>
  <si>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</si>
  <si>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</si>
  <si>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</si>
  <si>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</si>
  <si>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</si>
  <si>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</si>
  <si>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</si>
  <si>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</si>
  <si>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</si>
  <si>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</si>
  <si>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</si>
  <si>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</si>
  <si>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</si>
  <si>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</si>
  <si>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</si>
  <si>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</si>
  <si>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</si>
  <si>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</si>
  <si>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</si>
  <si>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</si>
  <si>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</si>
  <si>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</si>
  <si>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</si>
  <si>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</si>
  <si>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</si>
  <si>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</si>
  <si>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</si>
  <si>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</si>
  <si>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</si>
  <si>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</si>
  <si>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</si>
  <si>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</si>
  <si>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</si>
  <si>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</si>
  <si>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</si>
  <si>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</si>
  <si>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</si>
  <si>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</si>
  <si>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</si>
  <si>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</si>
  <si>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</si>
  <si>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</si>
  <si>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</si>
  <si>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</si>
  <si>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</si>
  <si>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</si>
  <si>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</si>
  <si>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</si>
  <si>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</si>
  <si>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</si>
  <si>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</si>
  <si>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</si>
  <si>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</si>
  <si>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</si>
  <si>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</si>
  <si>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</si>
  <si>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</si>
  <si>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</si>
  <si>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</si>
  <si>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</si>
  <si>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</si>
  <si>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</si>
  <si>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</si>
  <si>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</si>
  <si>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</si>
  <si>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</si>
  <si>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</si>
  <si>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</si>
  <si>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</si>
  <si>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</si>
  <si>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</si>
  <si>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</si>
  <si>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</si>
  <si>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</si>
  <si>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</si>
  <si>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</si>
  <si>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</si>
  <si>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</si>
  <si>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</si>
  <si>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</si>
  <si>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</si>
  <si>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</si>
  <si>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</si>
  <si>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</si>
  <si>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</si>
  <si>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</si>
  <si>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</si>
  <si>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</si>
  <si>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</si>
  <si>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</si>
  <si>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</si>
  <si>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</si>
  <si>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</si>
  <si>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</si>
  <si>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</si>
  <si>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</si>
  <si>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</si>
  <si>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</si>
  <si>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</si>
  <si>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</si>
  <si>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</si>
  <si>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</si>
  <si>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</si>
  <si>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</si>
  <si>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</si>
  <si>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</si>
  <si>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</si>
  <si>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</si>
  <si>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</si>
  <si>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</si>
  <si>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</si>
  <si>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</si>
  <si>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</si>
  <si>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</si>
  <si>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</si>
  <si>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</si>
  <si>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</si>
  <si>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</si>
  <si>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</si>
  <si>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</si>
  <si>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</si>
  <si>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</si>
  <si>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</si>
  <si>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</si>
  <si>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</si>
  <si>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</si>
  <si>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</si>
  <si>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</si>
  <si>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</si>
  <si>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</si>
  <si>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</si>
  <si>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</si>
  <si>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</si>
  <si>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</si>
  <si>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</si>
  <si>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</si>
  <si>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</si>
  <si>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</si>
  <si>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</si>
  <si>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</si>
  <si>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</si>
  <si>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</si>
  <si>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</si>
  <si>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</si>
  <si>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</si>
  <si>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</si>
  <si>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</si>
  <si>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</si>
  <si>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</si>
  <si>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</si>
  <si>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</si>
  <si>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</si>
  <si>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</si>
  <si>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</si>
  <si>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</si>
  <si>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</si>
  <si>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</si>
  <si>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</si>
  <si>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</si>
  <si>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</si>
  <si>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</si>
  <si>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</si>
  <si>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</si>
  <si>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</si>
  <si>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</si>
  <si>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</si>
  <si>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</si>
  <si>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</si>
  <si>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</si>
  <si>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</si>
  <si>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</si>
  <si>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</si>
  <si>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</si>
  <si>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</si>
  <si>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</si>
  <si>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</si>
  <si>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</si>
  <si>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</si>
  <si>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</si>
  <si>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</si>
  <si>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</si>
  <si>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</si>
  <si>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</si>
  <si>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</si>
  <si>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</si>
  <si>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</si>
  <si>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</si>
  <si>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</si>
  <si>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</si>
  <si>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</si>
  <si>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</si>
  <si>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</si>
  <si>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</si>
  <si>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</si>
  <si>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</si>
  <si>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</si>
  <si>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</si>
  <si>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</si>
  <si>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</si>
  <si>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</si>
  <si>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</si>
  <si>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</si>
  <si>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</si>
  <si>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</si>
  <si>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</si>
  <si>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</si>
  <si>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</si>
  <si>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</si>
  <si>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</si>
  <si>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</si>
  <si>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</si>
  <si>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</si>
  <si>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</si>
  <si>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</si>
  <si>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</si>
  <si>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</si>
  <si>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</si>
  <si>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</si>
  <si>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</si>
  <si>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</si>
  <si>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</si>
  <si>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</si>
  <si>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</si>
  <si>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</si>
  <si>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</si>
  <si>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</si>
  <si>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</si>
  <si>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</si>
  <si>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</si>
  <si>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</si>
  <si>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</si>
  <si>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</si>
  <si>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</si>
  <si>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</si>
  <si>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</si>
  <si>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</si>
  <si>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</si>
  <si>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</si>
  <si>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</si>
  <si>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</si>
  <si>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</si>
  <si>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</si>
  <si>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</si>
  <si>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</si>
  <si>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</si>
  <si>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</si>
  <si>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</si>
  <si>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</si>
  <si>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</si>
  <si>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</si>
  <si>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</si>
  <si>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</si>
  <si>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</si>
  <si>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</si>
  <si>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</si>
  <si>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</si>
  <si>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</si>
  <si>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</si>
  <si>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</si>
  <si>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</si>
  <si>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</si>
  <si>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</si>
  <si>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</si>
  <si>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</si>
  <si>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</si>
  <si>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</si>
  <si>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</si>
  <si>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</si>
  <si>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</si>
  <si>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</si>
  <si>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</si>
  <si>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</si>
  <si>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</si>
  <si>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</si>
  <si>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</si>
  <si>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</si>
  <si>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</si>
  <si>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</si>
  <si>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</si>
  <si>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</si>
  <si>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</si>
  <si>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</si>
  <si>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</si>
  <si>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</si>
  <si>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</si>
  <si>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</si>
  <si>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</si>
  <si>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</si>
  <si>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</si>
  <si>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</si>
  <si>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</si>
  <si>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</si>
  <si>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</si>
  <si>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</si>
  <si>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</si>
  <si>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</si>
  <si>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</si>
  <si>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</si>
  <si>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</si>
  <si>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</si>
  <si>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</si>
  <si>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</si>
  <si>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</si>
  <si>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</si>
  <si>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</si>
  <si>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</si>
  <si>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</si>
  <si>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</si>
  <si>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</si>
  <si>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</si>
  <si>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</si>
  <si>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</si>
  <si>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</si>
  <si>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</si>
  <si>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</si>
  <si>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</si>
  <si>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</si>
  <si>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</si>
  <si>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</si>
  <si>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</si>
  <si>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</si>
  <si>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</si>
  <si>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</si>
  <si>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</si>
  <si>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</si>
  <si>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</si>
  <si>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</si>
  <si>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</si>
  <si>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</si>
  <si>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</si>
  <si>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</si>
  <si>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</si>
  <si>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</si>
  <si>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</si>
  <si>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</si>
  <si>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</si>
  <si>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</si>
  <si>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</si>
  <si>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</si>
  <si>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</si>
  <si>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</si>
  <si>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</si>
  <si>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</si>
  <si>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</si>
  <si>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</si>
  <si>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</si>
  <si>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</si>
  <si>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</si>
  <si>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</si>
  <si>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</si>
  <si>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</si>
  <si>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</si>
  <si>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</si>
  <si>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</si>
  <si>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</si>
  <si>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</si>
  <si>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</si>
  <si>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</si>
  <si>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</si>
  <si>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</si>
  <si>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</si>
  <si>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</si>
  <si>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</si>
  <si>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</si>
  <si>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</si>
  <si>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</si>
  <si>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</si>
  <si>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</si>
  <si>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</si>
  <si>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</si>
  <si>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</si>
  <si>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</si>
  <si>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</si>
  <si>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</si>
  <si>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</si>
  <si>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</si>
  <si>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</si>
  <si>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</si>
  <si>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</si>
  <si>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</si>
  <si>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</si>
  <si>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</si>
  <si>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</si>
  <si>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</si>
  <si>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</si>
  <si>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</si>
  <si>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</si>
  <si>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</si>
  <si>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</si>
  <si>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</si>
  <si>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</si>
  <si>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</si>
  <si>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</si>
  <si>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</si>
  <si>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</si>
  <si>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</si>
  <si>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</si>
  <si>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</si>
  <si>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</si>
  <si>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</si>
  <si>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</si>
  <si>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</si>
  <si>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</si>
  <si>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</si>
  <si>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</si>
  <si>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</si>
  <si>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</si>
  <si>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</si>
  <si>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</si>
  <si>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</si>
  <si>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</si>
  <si>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</si>
  <si>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</si>
  <si>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</si>
  <si>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</si>
  <si>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</si>
  <si>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</si>
  <si>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</si>
  <si>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</si>
  <si>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</si>
  <si>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</si>
  <si>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</si>
  <si>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</si>
  <si>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</si>
  <si>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</si>
  <si>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</si>
  <si>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</si>
  <si>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</si>
  <si>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</si>
  <si>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</si>
  <si>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</si>
  <si>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</si>
  <si>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</si>
  <si>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</si>
  <si>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</si>
  <si>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</si>
  <si>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</si>
  <si>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</si>
  <si>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</si>
  <si>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</si>
  <si>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</si>
  <si>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</si>
  <si>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</si>
  <si>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</si>
  <si>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</si>
  <si>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</si>
  <si>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</si>
  <si>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</si>
  <si>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</si>
  <si>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</si>
  <si>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</si>
  <si>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</si>
  <si>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</si>
  <si>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</si>
  <si>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</si>
  <si>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</si>
  <si>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</si>
  <si>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</si>
  <si>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</si>
  <si>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</si>
  <si>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</si>
  <si>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</si>
  <si>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</si>
  <si>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</si>
  <si>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</si>
  <si>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</si>
  <si>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</si>
  <si>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</si>
  <si>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</si>
  <si>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</si>
  <si>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</si>
  <si>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</si>
  <si>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</si>
  <si>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</si>
  <si>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</si>
  <si>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</si>
  <si>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</si>
  <si>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</si>
  <si>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</si>
  <si>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</si>
  <si>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</si>
  <si>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</si>
  <si>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</si>
  <si>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</si>
  <si>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</si>
  <si>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</si>
  <si>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</si>
  <si>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</si>
  <si>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</si>
  <si>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</si>
  <si>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</si>
  <si>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</si>
  <si>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</si>
  <si>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</si>
  <si>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</si>
  <si>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</si>
  <si>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</si>
  <si>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</si>
  <si>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</si>
  <si>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</si>
  <si>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</si>
  <si>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</si>
  <si>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</si>
  <si>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</si>
  <si>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</si>
  <si>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</si>
  <si>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</si>
  <si>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</si>
  <si>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</si>
  <si>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</si>
  <si>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</si>
  <si>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</si>
  <si>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</si>
  <si>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</si>
  <si>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</si>
  <si>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</si>
  <si>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</si>
  <si>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</si>
  <si>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</si>
  <si>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</si>
  <si>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</si>
  <si>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</si>
  <si>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</si>
  <si>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</si>
  <si>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</si>
  <si>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</si>
  <si>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</si>
  <si>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</si>
  <si>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</si>
  <si>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</si>
  <si>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</si>
  <si>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</si>
  <si>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</si>
  <si>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</si>
  <si>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</si>
  <si>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</si>
  <si>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</si>
  <si>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</si>
  <si>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</si>
  <si>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</si>
  <si>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</si>
  <si>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</si>
  <si>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</si>
  <si>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</si>
  <si>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</si>
  <si>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</si>
  <si>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</si>
  <si>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</si>
  <si>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</si>
  <si>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</si>
  <si>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</si>
  <si>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</si>
  <si>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</si>
  <si>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</si>
  <si>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</si>
  <si>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</si>
  <si>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</si>
  <si>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</si>
  <si>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</si>
  <si>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</si>
  <si>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</si>
  <si>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</si>
  <si>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</si>
  <si>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</si>
  <si>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</si>
  <si>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</si>
  <si>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</si>
  <si>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</si>
  <si>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</si>
  <si>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</si>
  <si>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</si>
  <si>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</si>
  <si>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</si>
  <si>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</si>
  <si>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</si>
  <si>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</si>
  <si>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</si>
  <si>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</si>
  <si>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</si>
  <si>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</si>
  <si>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</si>
  <si>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</si>
  <si>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</si>
  <si>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</si>
  <si>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</si>
  <si>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</si>
  <si>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</si>
  <si>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</si>
  <si>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</si>
  <si>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</si>
  <si>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</si>
  <si>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</si>
  <si>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</si>
  <si>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</si>
  <si>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</si>
  <si>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</si>
  <si>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</si>
  <si>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</si>
  <si>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</si>
  <si>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</si>
  <si>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</si>
  <si>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</si>
  <si>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</si>
  <si>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</si>
  <si>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</si>
  <si>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</si>
  <si>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</si>
  <si>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</si>
  <si>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</si>
  <si>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</si>
  <si>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</si>
  <si>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</si>
  <si>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</si>
  <si>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</si>
  <si>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</si>
  <si>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</si>
  <si>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</si>
  <si>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</si>
  <si>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</si>
  <si>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</si>
  <si>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</si>
  <si>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</si>
  <si>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</si>
  <si>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</si>
  <si>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</si>
  <si>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</si>
  <si>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</si>
  <si>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</si>
  <si>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</si>
  <si>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</si>
  <si>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</si>
  <si>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</si>
  <si>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</si>
  <si>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</si>
  <si>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</si>
  <si>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</si>
  <si>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</si>
  <si>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</si>
  <si>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</si>
  <si>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</si>
  <si>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</si>
  <si>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</si>
  <si>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</si>
  <si>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</si>
  <si>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</si>
  <si>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</si>
  <si>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</si>
  <si>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</si>
  <si>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</si>
  <si>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</si>
  <si>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</si>
  <si>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</si>
  <si>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</si>
  <si>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</si>
  <si>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</si>
  <si>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</si>
  <si>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</si>
  <si>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</si>
  <si>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</si>
  <si>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</si>
  <si>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</si>
  <si>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</si>
  <si>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</si>
  <si>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</si>
  <si>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</si>
  <si>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</si>
  <si>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</si>
  <si>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</si>
  <si>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</si>
  <si>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</si>
  <si>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</si>
  <si>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</si>
  <si>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</si>
  <si>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</si>
  <si>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</si>
  <si>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</si>
  <si>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</si>
  <si>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</si>
  <si>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</si>
  <si>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</si>
  <si>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</si>
  <si>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</si>
  <si>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</si>
  <si>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</si>
  <si>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</si>
  <si>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</si>
  <si>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</si>
  <si>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</si>
  <si>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</si>
  <si>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</si>
  <si>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</si>
  <si>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</si>
  <si>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</si>
  <si>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</si>
  <si>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</si>
  <si>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</si>
  <si>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</si>
  <si>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</si>
  <si>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</si>
  <si>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</si>
  <si>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</si>
  <si>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</si>
  <si>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</si>
  <si>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</si>
  <si>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</si>
  <si>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</si>
  <si>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</si>
  <si>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</si>
  <si>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</si>
  <si>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</si>
  <si>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</si>
  <si>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</si>
  <si>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</si>
  <si>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</si>
  <si>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</si>
  <si>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</si>
  <si>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</si>
  <si>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</si>
  <si>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</si>
  <si>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</si>
  <si>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</si>
  <si>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</si>
  <si>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</si>
  <si>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</si>
  <si>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</si>
  <si>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</si>
  <si>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</si>
  <si>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</si>
  <si>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</si>
  <si>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</si>
  <si>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</si>
  <si>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</si>
  <si>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</si>
  <si>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</si>
  <si>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</si>
  <si>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</si>
  <si>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</si>
  <si>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</si>
  <si>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</si>
  <si>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</si>
  <si>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</si>
  <si>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</si>
  <si>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</si>
  <si>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</si>
  <si>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</si>
  <si>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</si>
  <si>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</si>
  <si>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</si>
  <si>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</si>
  <si>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</si>
  <si>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</si>
  <si>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</si>
  <si>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</si>
  <si>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</si>
  <si>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</si>
  <si>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</si>
  <si>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</si>
  <si>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</si>
  <si>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</si>
  <si>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</si>
  <si>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</si>
  <si>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</si>
  <si>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</si>
  <si>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</si>
  <si>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</si>
  <si>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</si>
  <si>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</si>
  <si>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</si>
  <si>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</si>
  <si>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</si>
  <si>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</si>
  <si>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</si>
  <si>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</si>
  <si>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</si>
  <si>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</si>
  <si>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</si>
  <si>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</si>
  <si>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</si>
  <si>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</si>
  <si>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</si>
  <si>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</si>
  <si>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</si>
  <si>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</si>
  <si>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</si>
  <si>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</si>
  <si>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</si>
  <si>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</si>
  <si>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</si>
  <si>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</si>
  <si>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</si>
  <si>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</si>
  <si>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</si>
  <si>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</si>
  <si>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</si>
  <si>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</si>
  <si>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</si>
  <si>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</si>
  <si>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</si>
  <si>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</si>
  <si>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</si>
  <si>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</si>
  <si>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</si>
  <si>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</si>
  <si>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</si>
  <si>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</si>
  <si>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</si>
  <si>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</si>
  <si>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</si>
  <si>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</si>
  <si>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</si>
  <si>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</si>
  <si>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</si>
  <si>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</si>
  <si>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</si>
  <si>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</si>
  <si>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</si>
  <si>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</si>
  <si>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</si>
  <si>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</si>
  <si>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</si>
  <si>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</si>
  <si>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</si>
  <si>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</si>
  <si>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</si>
  <si>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</si>
  <si>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</si>
  <si>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</si>
  <si>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</si>
  <si>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</si>
  <si>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</si>
  <si>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</si>
  <si>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</si>
  <si>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</si>
  <si>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</si>
  <si>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</si>
  <si>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</si>
  <si>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</si>
  <si>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</si>
  <si>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</si>
  <si>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</si>
  <si>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</si>
  <si>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</si>
  <si>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</si>
  <si>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</si>
  <si>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</si>
  <si>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</si>
  <si>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</si>
  <si>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</si>
  <si>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</si>
  <si>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</si>
  <si>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</si>
  <si>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</si>
  <si>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</si>
  <si>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</si>
  <si>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</si>
  <si>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</si>
  <si>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</si>
  <si>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</si>
  <si>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</si>
  <si>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</si>
  <si>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</si>
  <si>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</si>
  <si>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</si>
  <si>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</si>
  <si>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</si>
  <si>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</si>
  <si>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</si>
  <si>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</si>
  <si>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</si>
  <si>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</si>
  <si>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</si>
  <si>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</si>
  <si>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</si>
  <si>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</si>
  <si>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</si>
  <si>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</si>
  <si>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</si>
  <si>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</si>
  <si>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</si>
  <si>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</si>
  <si>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</si>
  <si>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</si>
  <si>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</si>
  <si>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</si>
  <si>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</si>
  <si>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</si>
  <si>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</si>
  <si>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</si>
  <si>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</si>
  <si>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</si>
  <si>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</si>
  <si>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</si>
  <si>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</si>
  <si>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</si>
  <si>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</si>
  <si>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</si>
  <si>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</si>
  <si>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</si>
  <si>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</si>
  <si>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</si>
  <si>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</si>
  <si>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</si>
  <si>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</si>
  <si>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</si>
  <si>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</si>
  <si>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</si>
  <si>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</si>
  <si>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</si>
  <si>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</si>
  <si>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</si>
  <si>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</si>
  <si>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</si>
  <si>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</si>
  <si>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</si>
  <si>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</si>
  <si>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</si>
  <si>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</si>
  <si>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</si>
  <si>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</si>
  <si>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</si>
  <si>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</si>
  <si>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</si>
  <si>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</si>
  <si>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</si>
  <si>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</si>
  <si>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</si>
  <si>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</si>
  <si>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</si>
  <si>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</si>
  <si>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</si>
  <si>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</si>
  <si>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</si>
  <si>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</si>
  <si>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</si>
  <si>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</si>
  <si>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</si>
  <si>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</si>
  <si>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</si>
  <si>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</si>
  <si>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</si>
  <si>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</si>
  <si>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</si>
  <si>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</si>
  <si>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</si>
  <si>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</si>
  <si>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</si>
  <si>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</si>
  <si>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</si>
  <si>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</si>
  <si>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</si>
  <si>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</si>
  <si>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</si>
  <si>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</si>
  <si>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</si>
  <si>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</si>
  <si>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</si>
  <si>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</si>
  <si>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</si>
  <si>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</si>
  <si>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</si>
  <si>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</si>
  <si>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</si>
  <si>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</si>
  <si>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</si>
  <si>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</si>
  <si>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</si>
  <si>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</si>
  <si>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</si>
  <si>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</si>
  <si>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</si>
  <si>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</si>
  <si>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</si>
  <si>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</si>
  <si>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</si>
  <si>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</si>
  <si>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</si>
  <si>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</si>
  <si>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</si>
  <si>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</si>
  <si>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</si>
  <si>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</si>
  <si>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</si>
  <si>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</si>
  <si>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</si>
  <si>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</si>
  <si>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</si>
  <si>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</si>
  <si>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</si>
  <si>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</si>
  <si>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</si>
  <si>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</si>
  <si>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</si>
  <si>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</si>
  <si>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</si>
  <si>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</si>
  <si>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</si>
  <si>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</si>
  <si>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</si>
  <si>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</si>
  <si>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</si>
  <si>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</si>
  <si>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</si>
  <si>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</si>
  <si>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</si>
  <si>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</si>
  <si>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</si>
  <si>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</si>
  <si>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</si>
  <si>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</si>
  <si>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</si>
  <si>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</si>
  <si>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</si>
  <si>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</si>
  <si>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</si>
  <si>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</si>
  <si>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</si>
  <si>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</si>
  <si>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</si>
  <si>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</si>
  <si>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</si>
  <si>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</si>
  <si>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</si>
  <si>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</si>
  <si>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</si>
  <si>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</si>
  <si>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</si>
  <si>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</si>
  <si>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</si>
  <si>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</si>
  <si>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</si>
  <si>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</si>
  <si>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</si>
  <si>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</si>
  <si>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</si>
  <si>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</si>
  <si>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</si>
  <si>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</si>
  <si>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</si>
  <si>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</si>
  <si>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</si>
  <si>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</si>
  <si>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</si>
  <si>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</si>
  <si>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</si>
  <si>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</si>
  <si>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</si>
  <si>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</si>
  <si>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</si>
  <si>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</si>
  <si>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</si>
  <si>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</si>
  <si>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</si>
  <si>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</si>
  <si>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</si>
  <si>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</si>
  <si>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</si>
  <si>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</si>
  <si>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</si>
  <si>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</si>
  <si>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</si>
  <si>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</si>
  <si>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</si>
  <si>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</si>
  <si>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</si>
  <si>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</si>
  <si>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</si>
  <si>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</si>
  <si>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70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</si>
  <si>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</si>
  <si>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</si>
  <si>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</si>
  <si>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</si>
  <si>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</si>
  <si>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</si>
  <si>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</si>
  <si>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</si>
  <si>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</si>
  <si>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</si>
  <si>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</si>
  <si>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</si>
  <si>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</si>
  <si>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</si>
  <si>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60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</si>
  <si>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</si>
  <si>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</si>
  <si>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</si>
  <si>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</si>
  <si>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</si>
  <si>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</si>
  <si>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</si>
  <si>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</si>
  <si>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TT-20251008-00693</t>
  </si>
  <si>
    <t>ETA 90 mins</t>
  </si>
  <si>
    <t>ETA 110 mins</t>
  </si>
  <si>
    <t>No PCM</t>
  </si>
  <si>
    <t xml:space="preserve">ETA 85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</si>
</sst>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275.3461398148138</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45938.294565625001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45938.294565625001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45938.294565625001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45938.294565625001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45938.294565625001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45938.294565625001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45938.294565625001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45938.294565625001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45938.294565625001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45938.294565625001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45938.294565625001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45938.294565625001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45938.294565625001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45938.294565625001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45938.294565625001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45938.294565625001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45938.294565625001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45938.294565625001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45938.294565625001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45938.294565625001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45938.294565625001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45938.294565625001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45938.294565625001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45938.294565625001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45938.294565625001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45938.294565625001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45938.294565625001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45938.294565625001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45938.294565625001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45938.294565625001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45938.294565625001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45938.294565625001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45938.294565625001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45938.294565625001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45938.294565625001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45938.294565625001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45938.294565625001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45938.294565625001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45938.294565625001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45938.294565625001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45938.294565625001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45938.294565625001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45938.294565625001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45938.294565625001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45938.294565625001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45938.294565625001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45938.294565625001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45938.294565625001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45938.294565625001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45938.294565625001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45938.294565625001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45938.294565625001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45938.294565625001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45938.294565625001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45938.294565625001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45938.294565625001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45938.294565625001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45938.294565625001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45938.294565625001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45938.294565625001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45938.294565625001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45938.294565625001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45938.294565625001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45938.294565625001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45938.294565625001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45938.294565625001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45938.294565625001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45938.294565625001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45938.294565625001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45938.294565625001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45938.294565625001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45938.294565625001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45938.294565625001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45938.294565625001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45938.294565625001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45938.294565625001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45938.294565625001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45938.294565625001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45938.294565625001</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6FE579F2-0C66-4DA0-83F4-DE7C6F939A61}"/>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131.56748240740853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113.29472777777846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45938.29456574074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45938.29456574074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45938.29456574074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45938.29456574074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45938.29456574074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45938.29456574074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45938.29456574074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45938.29456574074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45938.29456574074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45938.29456574074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45938.29456574074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45938.29456574074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45938.29456574074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45938.29456574074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45938.29456574074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45938.29456574074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45938.29456574074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45938.29456574074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45938.29456574074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45938.29456574074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45938.29456574074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45938.29456574074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45938.29456574074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45938.29456574074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45938.29456574074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45938.29456574074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45938.29456574074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45938.29456574074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45938.29456574074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45938.29456574074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45938.29456574074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45938.29456574074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45938.29456574074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45938.29456574074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45938.29456574074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45938.29456574074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45938.29456574074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45938.29456574074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45938.29456574074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45938.29456574074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45938.29456574074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45938.29456574074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45938.29456574074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45938.29456574074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45938.29456574074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45938.29456574074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45938.29456574074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45938.29456574074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45938.29456574074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45938.29456574074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45938.29456574074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45938.29456574074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45938.29456574074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45938.29456574074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45938.29456574074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45938.29456574074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45938.29456574074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45938.29456574074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45938.29456574074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45938.29456574074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45938.29456574074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45938.29456574074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45938.29456574074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45938.29456574074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45938.29456574074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45938.29456574074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45938.29456574074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45938.29456574074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45938.29456574074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45938.29456574074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45938.29456574074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45938.29456574074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45938.29456574074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45938.29456574074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45938.29456574074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45938.29456574074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45938.29456574074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45938.29456574074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45938.29456574074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45938.29456574074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45938.29456574074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45938.29456574074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45938.29456574074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45938.29456574074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45938.29456574074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45938.29456574074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45938.29456574074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45938.29456574074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45938.29456574074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45938.29456574074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45938.29456574074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45938.29456574074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45938.29456574074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45938.29456574074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45938.29456574074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45938.29456574074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45938.29456574074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45938.29456574074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45938.29456574074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45938.29456574074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45938.29456574074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45938.29456574074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45938.29456574074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45938.29456574074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45938.29456574074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45938.29456574074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45938.29456574074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45938.29456574074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45938.29456574074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45938.29456574074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45938.29456574074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45938.29456574074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45938.29456574074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45938.29456574074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45938.29456574074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45938.29456574074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45938.29456574074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45938.29456574074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45938.29456574074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45938.29456574074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45938.29456574074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45938.29456574074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45938.29456574074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45938.29456574074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45938.29456574074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45938.29456574074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45938.29456574074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45938.29456574074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45938.29456574074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45938.29456574074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45938.29456574074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45938.29456574074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45938.29456574074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45938.29456574074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45938.29456574074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45938.29456574074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45938.29456574074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45938.29456574074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45938.29456574074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45938.29456574074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45938.29456574074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45938.29456574074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45938.29456574074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45938.29456574074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45938.29456574074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45938.29456574074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45938.29456574074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45938.29456574074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45938.29456574074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45938.29456574074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45938.29456574074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45938.29456574074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45938.29456574074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45938.29456574074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45938.29456574074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45938.29456574074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45938.29456574074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45938.29456574074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45938.29456574074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45938.29456574074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45938.29456574074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45938.29456574074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45938.29456574074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45938.29456574074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45938.29456574074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45938.29456574074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45938.29456574074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45938.29456574074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45938.29456574074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45938.29456574074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45938.29456574074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45938.29456574074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45938.29456574074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45938.29456574074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45938.29456574074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45938.29456574074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45938.29456574074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45938.29456574074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45938.29456574074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45938.29456574074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45938.29456574074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45938.29456574074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45938.29456574074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45938.29456574074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45938.29456574074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45938.29456574074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45938.29456574074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45938.29456574074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45938.29456574074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45938.29456574074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45938.29456574074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45938.29456574074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45938.29456574074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45938.29456574074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45938.29456574074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45938.29456574074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45938.29456574074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45938.29456574074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45938.29456574074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45938.29456574074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45938.29456574074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45938.29456574074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45938.29456574074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45938.29456574074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45938.29456574074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45938.29456574074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45938.29456574074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45938.29456574074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45938.29456574074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45938.29456574074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45938.29456574074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45938.29456574074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45938.29456574074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45938.29456574074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45938.29456574074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45938.29456574074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45938.29456574074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45938.29456574074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45938.29456574074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45938.29456574074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45938.29456574074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45938.29456574074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45938.29456574074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45938.29456574074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45938.29456574074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45938.29456574074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45938.29456574074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45938.29456574074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45938.29456574074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45938.29456574074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45938.29456574074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45938.29456574074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45938.29456574074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45938.29456574074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45938.29456574074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45938.29456574074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45938.29456574074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45938.29456574074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45938.29456574074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45938.29456574074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45938.29456574074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45938.29456574074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45938.29456574074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45938.29456574074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45938.29456574074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45938.29456574074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45938.29456574074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45938.29456574074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45938.29456574074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45938.29456574074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45938.29456574074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45938.29456574074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45938.29456574074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45938.29456574074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45938.29456574074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45938.29456574074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45938.29456574074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45938.29456574074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45938.29456574074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45938.29456574074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45938.29456574074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45938.29456574074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45938.29456574074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45938.29456574074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45938.29456574074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45938.29456574074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45938.29456574074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45938.29456574074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45938.29456574074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45938.29456574074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45938.29456574074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45938.29456574074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45938.29456574074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45938.29456574074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45938.29456574074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45938.29456574074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45938.29456574074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45938.29456574074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45938.29456574074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45938.29456574074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45938.29456574074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45938.29456574074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45938.29456574074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45938.29456574074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45938.29456574074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45938.29456574074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45938.29456574074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45938.29456574074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45938.29456574074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45938.29456574074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45938.29456574074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45938.29456574074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45938.29456574074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45938.29456574074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45938.29456574074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45938.29456574074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45938.29456574074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45938.29456574074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45938.29456574074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45938.29456574074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45938.29456574074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45938.29456574074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45938.29456574074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45938.29456574074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45938.29456574074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45938.29456574074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45938.29456574074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45938.29456574074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45938.29456574074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45938.29456574074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45938.29456574074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45938.29456574074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45938.29456574074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45938.29456574074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45938.29456574074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45938.29456574074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45938.29456574074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45938.29456574074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45938.29456574074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45938.29456574074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45938.29456574074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45938.29456574074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45938.29456574074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45938.29456574074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45938.29456574074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45938.29456574074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45938.29456574074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45938.29456574074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45938.29456574074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45938.29456574074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45938.29456574074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45938.29456574074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45938.29456574074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45938.29456574074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45938.29456574074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45938.29456574074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45938.29456574074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45938.29456574074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45938.29456574074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45938.29456574074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45938.29456574074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45938.29456574074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45938.29456574074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45938.29456574074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45938.29456574074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45938.29456574074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45938.29456574074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45938.29456574074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45938.29456574074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45938.29456574074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45938.29456574074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45938.29456574074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45938.29456574074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45938.29456574074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45938.29456574074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45938.29456574074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45938.29456574074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45938.29456574074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45938.29456574074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45938.29456574074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45938.29456574074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45938.29456574074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45938.29456574074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45938.29456574074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45938.29456574074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45938.29456574074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45938.29456574074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45938.29456574074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45938.29456574074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45938.29456574074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45938.29456574074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45938.29456574074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45938.29456574074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45938.29456574074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45938.29456574074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45938.29456574074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45938.29456574074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45938.29456574074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45938.29456574074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45938.29456574074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45938.29456574074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45938.29456574074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45938.29456574074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45938.29456574074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45938.29456574074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45938.29456574074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45938.29456574074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45938.29456574074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45938.29456574074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45938.29456574074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45938.29456574074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45938.29456574074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45938.29456574074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45938.29456574074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45938.29456574074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45938.29456574074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45938.29456574074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45938.29456574074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45938.29456574074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45938.29456574074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45938.29456574074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45938.29456574074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45938.29456574074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45938.29456574074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45938.29456574074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45938.29456574074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45938.29456574074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45938.29456574074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45938.29456574074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45938.29456574074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45938.29456574074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45938.29456574074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45938.29456574074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45938.29456574074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45938.29456574074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45938.29456574074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45938.29456574074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45938.29456574074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45938.29456574074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45938.29456574074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45938.29456574074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45938.29456574074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45938.29456574074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45938.29456574074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45938.29456574074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45938.29456574074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45938.29456574074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45938.29456574074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45938.29456574074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45938.29456574074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45938.29456574074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45938.29456574074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45938.29456574074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45938.29456574074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45938.29456574074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45938.29456574074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45938.29456574074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45938.29456574074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45938.29456574074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45938.29456574074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45938.29456574074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45938.29456574074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45938.29456574074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45938.29456574074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45938.29456574074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45938.29456574074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45938.29456574074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45938.29456574074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45938.29456574074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45938.29456574074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45938.29456574074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45938.29456574074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45938.29456574074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45938.29456574074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45938.29456574074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45938.29456574074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45938.29456574074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45938.29456574074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45938.29456574074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45938.29456574074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45938.29456574074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45938.29456574074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45938.29456574074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45938.29456574074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45938.29456574074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45938.29456574074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45938.29456574074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45938.29456574074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45938.29456574074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45938.29456574074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45938.29456574074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45938.29456574074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45938.29456574074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45938.29456574074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45938.29456574074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45938.29456574074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45938.29456574074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45938.29456574074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45938.29456574074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45938.29456574074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45938.29456574074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45938.29456574074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45938.29456574074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45938.29456574074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45938.29456574074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45938.29456574074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45938.29456574074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45938.29456574074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45938.29456574074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45938.29456574074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45938.29456574074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45938.29456574074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45938.29456574074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45938.29456574074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45938.29456574074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45938.29456574074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45938.29456574074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45938.29456574074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45938.29456574074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45938.29456574074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45938.29456574074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45938.29456574074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45938.29456574074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45938.29456574074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45938.29456574074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45938.29456574074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45938.29456574074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45938.29456574074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45938.29456574074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45938.29456574074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45938.29456574074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45938.29456574074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45938.29456574074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45938.29456574074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45938.29456574074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45938.29456574074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45938.29456574074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45938.29456574074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45938.29456574074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45938.29456574074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45938.29456574074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45938.29456574074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45938.29456574074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45938.29456574074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45938.29456574074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45938.29456574074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45938.29456574074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45938.29456574074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45938.29456574074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45938.29456574074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45938.29456574074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45938.29456574074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45938.29456574074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45938.29456574074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45938.29456574074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45938.29456574074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45938.29456574074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45938.29456574074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45938.29456574074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45938.29456574074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45938.29456574074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45938.29456574074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45938.29456574074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45938.29456574074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45938.29456574074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45938.29456574074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45938.29456574074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45938.29456574074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45938.29456574074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45938.29456574074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45938.29456574074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45938.29456574074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45938.29456574074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45938.29456574074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45938.29456574074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45938.29456574074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45938.29456574074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45938.29456574074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45938.29456574074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45938.29456574074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45938.29456574074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45938.29456574074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45938.29456574074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45938.29456574074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45938.29456574074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45938.29456574074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45938.29456574074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45938.29456574074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45938.29456574074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45938.29456574074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45938.29456574074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45938.29456574074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45938.29456574074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45938.29456574074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45938.29456574074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45938.29456574074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45938.29456574074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45938.29456574074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45938.29456574074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45938.29456574074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45938.29456574074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45938.29456574074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45938.29456574074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45938.29456574074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45938.29456574074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45938.29456574074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45938.29456574074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45938.29456574074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45938.29456574074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45938.29456574074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45938.29456574074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45938.29456574074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45938.29456574074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45938.29456574074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45938.29456574074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45938.29456574074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45938.29456574074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45938.29456574074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45938.29456574074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45938.29456574074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45938.29456574074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45938.29456574074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45938.29456574074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45938.29456574074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45938.29456574074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45938.29456574074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45938.29456574074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45938.29456574074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45938.29456574074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45938.29456574074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45938.29456574074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45938.29456574074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45938.29456574074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45938.29456574074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45938.29456574074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45938.29456574074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45938.29456574074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45938.29456574074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45938.29456574074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45938.29456574074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45938.29456574074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45938.29456574074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45938.29456574074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45938.29456574074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45938.29456574074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45938.29456574074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45938.29456574074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45938.29456574074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45938.29456574074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45938.29456574074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45938.29456574074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45938.29456574074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45938.29456574074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45938.29456574074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45938.29456574074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45938.29456574074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45938.29456574074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45938.29456574074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45938.29456574074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45938.29456574074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45938.29456574074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45938.29456574074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45938.29456574074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45938.29456574074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45938.29456574074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45938.29456574074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45938.29456574074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45938.29456574074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45938.29456574074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45938.29456574074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45938.29456574074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45938.29456574074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45938.29456574074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45938.29456574074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45938.29456574074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45938.29456574074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45938.29456574074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45938.29456574074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45938.29456574074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45938.29456574074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45938.29456574074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45938.29456574074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45938.29456574074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45938.29456574074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45938.29456574074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45938.29456574074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45938.29456574074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45938.29456574074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45938.29456574074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45938.29456574074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45938.29456574074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45938.29456574074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45938.29456574074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45938.29456574074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45938.29456574074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45938.29456574074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45938.29456574074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45938.29456574074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45938.29456574074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45938.29456574074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45938.29456574074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45938.29456574074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45938.29456574074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45938.29456574074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45938.29456574074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45938.29456574074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45938.29456574074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45938.29456574074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45938.29456574074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45938.29456574074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45938.29456574074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45938.29456574074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45938.29456574074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45938.29456574074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45938.29456574074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45938.29456574074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45938.29456574074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45938.29456574074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45938.29456574074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45938.29456574074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45938.29456574074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45938.29456574074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45938.29456574074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45938.29456574074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45938.29456574074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45938.29456574074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45938.29456574074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45938.29456574074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45938.29456574074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45938.29456574074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45938.29456574074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45938.29456574074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45938.29456574074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45938.29456574074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45938.29456574074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45938.29456574074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45938.29456574074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45938.29456574074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45938.29456574074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45938.29456574074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45938.29456574074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45938.29456574074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45938.29456574074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45938.29456574074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45938.29456574074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45938.29456574074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45938.29456574074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45938.29456574074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45938.29456574074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45938.29456574074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45938.29456574074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45938.29456574074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45938.29456574074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45938.29456574074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45938.29456574074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45938.29456574074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45938.29456574074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45938.29456574074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45938.29456574074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45938.29456574074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45938.29456574074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45938.29456574074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45938.29456574074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45938.29456574074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45938.29456574074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45938.29456574074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45938.29456574074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45938.29456574074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45938.29456574074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45938.29456574074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45938.29456574074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45938.29456574074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45938.29456574074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45938.29456574074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45938.29456574074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45938.29456574074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45938.29456574074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45938.29456574074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45938.29456574074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45938.29456574074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45938.29456574074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45938.29456574074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45938.29456574074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45938.29456574074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45938.29456574074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45938.29456574074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45938.29456574074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45938.29456574074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45938.29456574074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45938.29456574074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45938.29456574074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45938.29456574074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45938.29456574074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45938.29456574074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45938.29456574074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45938.29456574074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45938.29456574074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45938.29456574074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45938.29456574074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45938.29456574074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45938.29456574074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45938.29456574074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45938.29456574074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45938.29456574074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45938.29456574074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45938.29456574074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45938.29456574074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45938.29456574074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45938.29456574074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45938.29456574074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45938.29456574074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45938.29456574074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45938.29456574074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45938.29456574074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45938.29456574074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45938.29456574074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45938.29456574074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45938.29456574074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45938.29456574074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45938.29456574074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45938.29456574074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45938.29456574074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45938.29456574074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45938.29456574074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45938.29456574074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45938.29456574074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45938.29456574074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45938.29456574074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45938.29456574074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45938.29456574074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45938.29456574074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45938.29456574074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45938.29456574074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45938.29456574074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45938.29456574074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45938.29456574074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45938.29456574074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45938.29456574074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45938.29456574074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45938.29456574074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45938.29456574074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45938.29456574074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45938.29456574074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45938.29456574074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45938.29456574074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45938.29456574074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45938.29456574074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45938.29456574074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45938.29456574074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45938.29456574074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45938.29456574074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45938.29456574074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45938.29456574074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45938.29456574074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45938.29456574074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45938.29456574074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45938.29456574074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45938.29456574074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45938.29456574074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45938.29456574074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45938.29456574074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45938.29456574074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45938.29456574074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45938.29456574074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45938.29456574074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45938.29456574074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45938.29456574074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45938.29456574074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45938.29456574074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45938.29456574074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45938.29456574074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45938.29456574074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45938.29456574074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45938.29456574074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45938.29456574074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45938.29456574074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45938.29456574074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45938.29456574074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45938.29456574074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45938.29456574074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45938.29456574074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45938.29456574074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45938.29456574074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45938.29456574074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45938.29456574074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45938.29456574074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45938.29456574074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45938.29456574074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45938.29456574074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45938.29456574074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45938.29456574074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45938.29456574074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45938.29456574074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45938.29456574074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45938.29456574074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45938.29456574074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45938.29456574074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45938.29456574074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45938.29456574074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45938.29456574074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45938.29456574074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45938.29456574074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45938.29456574074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45938.29456574074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45938.29456574074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45938.29456574074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45938.29456574074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45938.29456574074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45938.29456574074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45938.29456574074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45938.29456574074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45938.29456574074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45938.29456574074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45938.29456574074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45938.29456574074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45938.29456574074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45938.29456574074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45938.29456574074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45938.29456574074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45938.29456574074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45938.29456574074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45938.29456574074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45938.29456574074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45938.29456574074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45938.29456574074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45938.29456574074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45938.29456574074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45938.29456574074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45938.29456574074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45938.29456574074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45938.29456574074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45938.29456574074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45938.29456574074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45938.29456574074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45938.29456574074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45938.29456574074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45938.29456574074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45938.29456574074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45938.29456574074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45938.29456574074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45938.29456574074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45938.29456574074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45938.29456574074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45938.29456574074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45938.29456574074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45938.29456574074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45938.29456574074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45938.29456574074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45938.29456574074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45938.29456574074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45938.29456574074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45938.29456574074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45938.29456574074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45938.29456574074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45938.29456574074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45938.29456574074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45938.29456574074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45938.29456574074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45938.29456574074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45938.29456574074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45938.29456574074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45938.29456574074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45938.29456574074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45938.29456574074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45938.29456574074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45938.29456574074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45938.29456574074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45938.29456574074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45938.29456574074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45938.29456574074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45938.29456574074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45938.29456574074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45938.29456574074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45938.29456574074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45938.29456574074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45938.29456574074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45938.29456574074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45938.29456574074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45938.29456574074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45938.29456574074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45938.29456574074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45938.29456574074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45938.29456574074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45938.29456574074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45938.29456574074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45938.29456574074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45938.29456574074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45938.29456574074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45938.29456574074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45938.29456574074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45938.29456574074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45938.29456574074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45938.29456574074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45938.29456574074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45938.29456574074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45938.29456574074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45938.29456574074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45938.29456574074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45938.29456574074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45938.29456574074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45938.29456574074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45938.29456574074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45938.29456574074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45938.29456574074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45938.29456574074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45938.29456574074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45938.29456574074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45938.29456574074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45938.29456574074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45938.29456574074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45938.29456574074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45938.29456574074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45938.29456574074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45938.29456574074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45938.29456574074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45938.29456574074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45938.29456574074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45938.29456574074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45938.29456574074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45938.29456574074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45938.29456574074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45938.29456574074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45938.29456574074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45938.29456574074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45938.29456574074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45938.29456574074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45938.29456574074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45938.29456574074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45938.29456574074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45938.29456574074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45938.29456574074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45938.29456574074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45938.29456574074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45938.29456574074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45938.29456574074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45938.29456574074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45938.29456574074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45938.29456574074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45938.29456574074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45938.29456574074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45938.29456574074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45938.29456574074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45938.29456574074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45938.29456574074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45938.29456574074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45938.29456574074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45938.29456574074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45938.29456574074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45938.29456574074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45938.29456574074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45938.29456574074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45938.29456574074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45938.29456574074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45938.29456574074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45938.29456574074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45938.29456574074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45938.29456574074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45938.29456574074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45938.29456574074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45938.29456574074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45938.29456574074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45938.29456574074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45938.29456574074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45938.29456574074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45938.29456574074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45938.29456574074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45938.29456574074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45938.29456574074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45938.29456574074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45938.29456574074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45938.29456574074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45938.29456574074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45938.29456574074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45938.29456574074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45938.29456574074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45938.29456574074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45938.29456574074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45938.29456574074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45938.29456574074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45938.29456574074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45938.29456574074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45938.29456574074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45938.29456574074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45938.29456574074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45938.29456574074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45938.29456574074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45938.29456574074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45938.29456574074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45938.29456574074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45938.29456574074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45938.29456574074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45938.29456574074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45938.29456574074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45938.29456574074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45938.29456574074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45938.29456574074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45938.29456574074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45938.29456574074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45938.29456574074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45938.29456574074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45938.29456574074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45938.29456574074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45938.29456574074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45938.29456574074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45938.29456574074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45938.29456574074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45938.29456574074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45938.29456574074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45938.29456574074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45938.29456574074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45938.29456574074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45938.29456574074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45938.29456574074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45938.29456574074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45938.29456574074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45938.29456574074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45938.29456574074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45938.29456574074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45938.29456574074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45938.29456574074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45938.29456574074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45938.29456574074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45938.29456574074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45938.29456574074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45938.29456574074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45938.29456574074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45938.29456574074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45938.29456574074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45938.29456574074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45938.29456574074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45938.29456574074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45938.29456574074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45938.29456574074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45938.29456574074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45938.29456574074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45938.29456574074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45938.29456574074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45938.29456574074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45938.29456574074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45938.29456574074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45938.29456574074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45938.29456574074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45938.29456574074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45938.29456574074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45938.29456574074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45938.29456574074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45938.29456574074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45938.29456574074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45938.29456574074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45938.29456574074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45938.29456574074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45938.29456574074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45938.29456574074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45938.29456574074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45938.29456574074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45938.29456574074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45938.29456574074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45938.29456574074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45938.29456574074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45938.29456574074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45938.29456574074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45938.29456574074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45938.29456574074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45938.29456574074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45938.29456574074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45938.29456574074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45938.29456574074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45938.29456574074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45938.29456574074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45938.29456574074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45938.29456574074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45938.29456574074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45938.29456574074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45938.29456574074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45938.29456574074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45938.29456574074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45938.29456574074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45938.29456574074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45938.29456574074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45938.29456574074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45938.29456574074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45938.29456574074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45938.29456574074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45938.29456574074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45938.29456574074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45938.29456574074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45938.29456574074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45938.29456574074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45938.29456574074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45938.29456574074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45938.29456574074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45938.29456574074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45938.29456574074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45938.29456574074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45938.29456574074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45938.29456574074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45938.29456574074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45938.29456574074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45938.29456574074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45938.29456574074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45938.29456574074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45938.29456574074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45938.29456574074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45938.29456574074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45938.29456574074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45938.29456574074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45938.29456574074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45938.29456574074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45938.29456574074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45938.29456574074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45938.29456574074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45938.29456574074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45938.29456574074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45938.29456574074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45938.29456574074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45938.29456574074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45938.29456574074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45938.29456574074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45938.29456574074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45938.29456574074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45938.29456574074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45938.29456574074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45938.29456574074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45938.29456574074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45938.29456574074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45938.29456574074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45938.29456574074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45938.29456574074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45938.29456574074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45938.29456574074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45938.29456574074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45938.29456574074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45938.29456574074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45938.29456574074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45938.29456574074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45938.29456574074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45938.29456574074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45938.29456574074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45938.29456574074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45938.29456574074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45938.29456574074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45938.29456574074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45938.29456574074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45938.29456574074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45938.29456574074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45938.29456574074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45938.29456574074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45938.29456574074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45938.29456574074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45938.29456574074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45938.29456574074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45938.29456574074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45938.29456574074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45938.29456574074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45938.29456574074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45938.29456574074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45938.29456574074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45938.29456574074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45938.29456574074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45938.29456574074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45938.29456574074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45938.29456574074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45938.29456574074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45938.29456574074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45938.29456574074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45938.29456574074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45938.29456574074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45938.29456574074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45938.29456574074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45938.29456574074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45938.29456574074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45938.29456574074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45938.29456574074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45938.29456574074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45938.29456574074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45938.29456574074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45938.29456574074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45938.29456574074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45938.29456574074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45938.29456574074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45938.29456574074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45938.29456574074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45938.29456574074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45938.29456574074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45938.29456574074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45938.29456574074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45938.29456574074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45938.29456574074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45938.29456574074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45938.29456574074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45938.29456574074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45938.29456574074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45938.29456574074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45938.29456574074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45938.29456574074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45938.29456574074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45938.29456574074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45938.29456574074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45938.29456574074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45938.29456574074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45938.29456574074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45938.29456574074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45938.29456574074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45938.29456574074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45938.29456574074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45938.29456574074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45938.29456574074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45938.29456574074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45938.29456574074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45938.29456574074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45938.29456574074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45938.29456574074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45938.29456574074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45938.29456574074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45938.29456574074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45938.29456574074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45938.29456574074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45938.29456574074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45938.29456574074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45938.29456574074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45938.29456574074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45938.29456574074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45938.29456574074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45938.29456574074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45938.29456574074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45938.29456574074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45938.29456574074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45938.29456574074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45938.29456574074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45938.29456574074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45938.29456574074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45938.29456574074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45938.29456574074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45938.29456574074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45938.29456574074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45938.29456574074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45938.29456574074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45938.29456574074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45938.29456574074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45938.29456574074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45938.29456574074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45938.29456574074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45938.29456574074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45938.29456574074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45938.29456574074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45938.29456574074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45938.29456574074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45938.29456574074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45938.29456574074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45938.29456574074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45938.29456574074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45938.29456574074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45938.29456574074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45938.29456574074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45938.29456574074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45938.29456574074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45938.29456574074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45938.29456574074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45938.29456574074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45938.29456574074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45938.29456574074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45938.29456574074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45938.29456574074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45938.29456574074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45938.29456574074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45938.29456574074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45938.29456574074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45938.29456574074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45938.29456574074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45938.29456574074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45938.29456574074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45938.29456574074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45938.29456574074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45938.29456574074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45938.29456574074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45938.29456574074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45938.29456574074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45938.29456574074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45938.29456574074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45938.29456574074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45938.29456574074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45938.29456574074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45938.29456574074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45938.29456574074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45938.29456574074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45938.29456574074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45938.29456574074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45938.29456574074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45938.29456574074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45938.29456574074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45938.29456574074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45938.29456574074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45938.29456574074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45938.29456574074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45938.29456574074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45938.29456574074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45938.29456574074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45938.29456574074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45938.29456574074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45938.29456574074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45938.29456574074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45938.29456574074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45938.29456574074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45938.29456574074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45938.29456574074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45938.29456574074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45938.29456574074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45938.29456574074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45938.29456574074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45938.29456574074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45938.29456574074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45938.29456574074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45938.29456574074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45938.29456574074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45938.29456574074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45938.29456574074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45938.29456574074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45938.29456574074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45938.29456574074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45938.29456574074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45938.29456574074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45938.29456574074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45938.29456574074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45938.29456574074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45938.29456574074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45938.29456574074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45938.29456574074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45938.29456574074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45938.29456574074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45938.29456574074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45938.29456574074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45938.29456574074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45938.29456574074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45938.29456574074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45938.29456574074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45938.29456574074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45938.29456574074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45938.29456574074</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tabSelected="1" workbookViewId="0">
      <selection activeCell="A7" sqref="A7:X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234.81384814814373</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0.61613981481059454</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0.39896388888882939</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45938.29456574074</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0.15706574074283708</v>
      </c>
      <c r="H6" s="136">
        <v>45938.131550925929</v>
      </c>
      <c r="I6" s="132" t="str">
        <f>IFERROR(VLOOKUP(D6,DB!A:F,6,0),"")</f>
        <v>Generator-SG</v>
      </c>
      <c r="J6" s="132" t="str">
        <f>IFERROR(VLOOKUP(D6,DB!A:G,7,0),"")</f>
        <v>Dead</v>
      </c>
      <c r="K6" s="139" t="s">
        <v>39057</v>
      </c>
      <c r="L6" s="134" t="str">
        <f>IFERROR(VLOOKUP(D6,DB!A:I,9,0),"")</f>
        <v>Latis</v>
      </c>
    </row>
    <row r="7" spans="1:16" ht="15" customHeight="1">
      <c r="A7" s="132"/>
      <c r="B7" s="132" t="str">
        <f>IFERROR(VLOOKUP(D7,DB!A:K,11,0),"")</f>
        <v/>
      </c>
      <c r="C7" s="133"/>
      <c r="D7" s="134"/>
      <c r="E7" s="135"/>
      <c r="F7" s="136"/>
      <c r="G7" s="137">
        <f ca="1">IFERROR(NOW()-F7,"")</f>
        <v>45938.29456574074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45938.29456574074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45938.29456574074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45938.29456574074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45938.29456574074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45938.29456574074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45938.29456574074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45938.29456574074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45938.29456574074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45938.29456574074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45938.29456574074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45938.29456574074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45938.29456574074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45938.29456574074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45938.29456574074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45938.29456574074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45938.29456574074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45938.29456574074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45938.29456574074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45938.29456574074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45938.29456574074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45938.29456574074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45938.29456574074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45938.29456574074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45938.29456574074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45938.29456574074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45938.29456574074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45938.29456574074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45938.29456574074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45938.29456574074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45938.29456574074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45938.29456574074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45938.29456574074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45938.29456574074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45938.29456574074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45938.29456574074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45938.29456574074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45938.29456574074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45938.29456574074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45938.29456574074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45938.29456574074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45938.29456574074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45938.29456574074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45938.29456574074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45938.29456574074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45938.29456574074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45938.29456574074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45938.29456574074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45938.29456574074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45938.29456574074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45938.29456574074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45938.29456574074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45938.29456574074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45938.29456574074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45938.29456574074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45938.29456574074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45938.29456574074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45938.29456574074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45938.29456574074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45938.29456574074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45938.29456574074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45938.29456574074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45938.29456574074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45938.29456574074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45938.29456574074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45938.29456574074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45938.29456574074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45938.29456574074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45938.29456574074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45938.29456574074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45938.29456574074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45938.29456574074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45938.29456574074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45938.29456574074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45938.29456574074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45938.29456574074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45938.29456574074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45938.29456574074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45938.29456574074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45938.29456574074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45938.29456574074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45938.29456574074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45938.29456574074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45938.29456574074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45938.29456574074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45938.29456574074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45938.29456574074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45938.29456574074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45938.29456574074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45938.29456574074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45938.29456574074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45938.29456574074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45938.29456574074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45938.29456574074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45938.29456574074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45938.29456574074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45938.29456574074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45938.29456574074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45938.29456574074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45938.29456574074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45938.29456574074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45938.29456574074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45938.29456574074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45938.29456574074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45938.29456574074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45938.29456574074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45938.29456574074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45938.29456574074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45938.29456574074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45938.29456574074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45938.29456574074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45938.29456574074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45938.29456574074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45938.29456574074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45938.29456574074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45938.29456574074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45938.29456574074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45938.29456574074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45938.29456574074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45938.29456574074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45938.29456574074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45938.29456574074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45938.29456574074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45938.29456574074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45938.29456574074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45938.29456574074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45938.29456574074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45938.29456574074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45938.29456574074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45938.29456574074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45938.29456574074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45938.29456574074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45938.29456574074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45938.29456574074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45938.29456574074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45938.29456574074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45938.29456574074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45938.29456574074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45938.29456574074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45938.29456574074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45938.29456574074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45938.29456574074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45938.29456574074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45938.29456574074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45938.29456574074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45938.29456574074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45938.29456574074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45938.29456574074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45938.29456574074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45938.29456574074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45938.29456574074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45938.29456574074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45938.29456574074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45938.29456574074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45938.29456574074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45938.29456574074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45938.29456574074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45938.29456574074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45938.29456574074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45938.29456574074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45938.29456574074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45938.29456574074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45938.29456574074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45938.29456574074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45938.29456574074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45938.29456574074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45938.29456574074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45938.29456574074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45938.29456574074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45938.29456574074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45938.29456574074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45938.29456574074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45938.29456574074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45938.29456574074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45938.29456574074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45938.29456574074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45938.29456574074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45938.29456574074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45938.29456574074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45938.29456574074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45938.29456574074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45938.29456574074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45938.29456574074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45938.29456574074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45938.29456574074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45938.29456574074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45938.29456574074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45938.29456574074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45938.29456574074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45938.29456574074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45938.29456574074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45938.29456574074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45938.29456574074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45938.29456574074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45938.29456574074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45938.29456574074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45938.29456574074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45938.29456574074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45938.29456574074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45938.29456574074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45938.29456574074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45938.29456574074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45938.29456574074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45938.29456574074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45938.29456574074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45938.29456574074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45938.29456574074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45938.29456574074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45938.29456574074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45938.29456574074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45938.29456574074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45938.29456574074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45938.29456574074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45938.29456574074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45938.29456574074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45938.29456574074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45938.29456574074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45938.29456574074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45938.29456574074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45938.29456574074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45938.29456574074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45938.29456574074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45938.29456574074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45938.29456574074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45938.29456574074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45938.29456574074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45938.29456574074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45938.29456574074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45938.29456574074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45938.29456574074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45938.29456574074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45938.29456574074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45938.29456574074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45938.29456574074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45938.29456574074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45938.29456574074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45938.29456574074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45938.29456574074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45938.29456574074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45938.29456574074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45938.29456574074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45938.29456574074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45938.29456574074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45938.29456574074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45938.29456574074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45938.29456574074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45938.29456574074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45938.29456574074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45938.29456574074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45938.29456574074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45938.29456574074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45938.29456574074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45938.29456574074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45938.29456574074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45938.29456574074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45938.29456574074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45938.29456574074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45938.29456574074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45938.29456574074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45938.29456574074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45938.29456574074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45938.29456574074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45938.29456574074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45938.29456574074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45938.29456574074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45938.29456574074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45938.29456574074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45938.29456574074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45938.29456574074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45938.29456574074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45938.29456574074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45938.29456574074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45938.29456574074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45938.29456574074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45938.29456574074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45938.29456574074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45938.29456574074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45938.29456574074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45938.29456574074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45938.29456574074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45938.29456574074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45938.29456574074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45938.29456574074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45938.29456574074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45938.29456574074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45938.29456574074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45938.29456574074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45938.29456574074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45938.29456574074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45938.29456574074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45938.29456574074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45938.29456574074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45938.29456574074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45938.29456574074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45938.29456574074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45938.29456574074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45938.29456574074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45938.29456574074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45938.29456574074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45938.29456574074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45938.29456574074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45938.29456574074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45938.29456574074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45938.29456574074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45938.29456574074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45938.29456574074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45938.29456574074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45938.29456574074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45938.29456574074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45938.29456574074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45938.29456574074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45938.29456574074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45938.29456574074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45938.29456574074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45938.29456574074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45938.29456574074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45938.29456574074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45938.29456574074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45938.29456574074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45938.29456574074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45938.29456574074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45938.29456574074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45938.29456574074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45938.29456574074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45938.29456574074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45938.29456574074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45938.29456574074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45938.29456574074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45938.29456574074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45938.29456574074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45938.29456574074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45938.29456574074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45938.29456574074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45938.29456574074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45938.29456574074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45938.29456574074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45938.29456574074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45938.29456574074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45938.29456574074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45938.29456574074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45938.29456574074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45938.29456574074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45938.29456574074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45938.29456574074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45938.29456574074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45938.29456574074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45938.29456574074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45938.29456574074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45938.29456574074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45938.29456574074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45938.29456574074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45938.29456574074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45938.29456574074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45938.29456574074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45938.29456574074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45938.29456574074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45938.29456574074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45938.29456574074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45938.29456574074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45938.29456574074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45938.29456574074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45938.29456574074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45938.29456574074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45938.29456574074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45938.29456574074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45938.29456574074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45938.29456574074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45938.29456574074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45938.29456574074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45938.29456574074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45938.29456574074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45938.29456574074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45938.29456574074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45938.29456574074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45938.29456574074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45938.29456574074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45938.29456574074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45938.29456574074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45938.29456574074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45938.29456574074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45938.29456574074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45938.29456574074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45938.29456574074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45938.29456574074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45938.29456574074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45938.29456574074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45938.29456574074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45938.29456574074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45938.29456574074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45938.29456574074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45938.29456574074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45938.29456574074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45938.29456574074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45938.29456574074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45938.29456574074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45938.29456574074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45938.29456574074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45938.29456574074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45938.29456574074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45938.29456574074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45938.29456574074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45938.29456574074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45938.29456574074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45938.29456574074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45938.29456574074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45938.29456574074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45938.29456574074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45938.29456574074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45938.29456574074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45938.29456574074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45938.29456574074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45938.29456574074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45938.29456574074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45938.29456574074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45938.29456574074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45938.29456574074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45938.29456574074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45938.29456574074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45938.29456574074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45938.29456574074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45938.29456574074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45938.29456574074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45938.29456574074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45938.29456574074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45938.29456574074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45938.29456574074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45938.29456574074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45938.29456574074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45938.29456574074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45938.29456574074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45938.29456574074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45938.29456574074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45938.29456574074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45938.29456574074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45938.29456574074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45938.29456574074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45938.29456574074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45938.29456574074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45938.29456574074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45938.29456574074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45938.29456574074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45938.29456574074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45938.29456574074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45938.29456574074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45938.29456574074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45938.29456574074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45938.29456574074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45938.29456574074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45938.29456574074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45938.29456574074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45938.29456574074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45938.29456574074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45938.29456574074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45938.29456574074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45938.29456574074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45938.29456574074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45938.29456574074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45938.29456574074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45938.29456574074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45938.29456574074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45938.29456574074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45938.29456574074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45938.29456574074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45938.29456574074</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45938.29456574074</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46.462505555551616</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39043</v>
      </c>
      <c r="F3" s="38">
        <v>45926.188877314817</v>
      </c>
      <c r="G3" s="39">
        <f ca="1">IFERROR(NOW()-F3,"-")</f>
        <v>12.10568842592329</v>
      </c>
      <c r="H3" s="38">
        <v>45926.158159722225</v>
      </c>
      <c r="I3" s="37" t="str">
        <f>IFERROR(VLOOKUP(D3,DB!A:F,6,0),"")</f>
        <v>SCECO</v>
      </c>
      <c r="J3" s="37" t="str">
        <f>IFERROR(VLOOKUP(D3,DB!A:G,7,0),"")</f>
        <v>Good</v>
      </c>
      <c r="K3" s="37" t="s">
        <v>39064</v>
      </c>
      <c r="L3" s="37" t="str">
        <f>IFERROR(VLOOKUP(D3,DB!A:I,9,0),"")</f>
        <v>Latis</v>
      </c>
      <c r="M3" s="128"/>
    </row>
    <row r="4" spans="1:13" ht="30.75">
      <c r="A4" s="37" t="s">
        <v>39065</v>
      </c>
      <c r="B4" s="37" t="str">
        <f>IFERROR(VLOOKUP(D4,DB!A:K,11,0),"")</f>
        <v>R5</v>
      </c>
      <c r="C4" s="37">
        <v>1</v>
      </c>
      <c r="D4" s="37" t="s">
        <v>31519</v>
      </c>
      <c r="E4" s="37" t="s">
        <v>39043</v>
      </c>
      <c r="F4" s="38">
        <v>45937.848715277774</v>
      </c>
      <c r="G4" s="39">
        <f ca="1">IFERROR(NOW()-F4,"-")</f>
        <v>0.44585046296560904</v>
      </c>
      <c r="H4" s="38">
        <v>45937.57917824074</v>
      </c>
      <c r="I4" s="37" t="str">
        <f>IFERROR(VLOOKUP(D4,DB!A:F,6,0),"")</f>
        <v>SCECO</v>
      </c>
      <c r="J4" s="37" t="str">
        <f>IFERROR(VLOOKUP(D4,DB!A:G,7,0),"")</f>
        <v>No BB Design</v>
      </c>
      <c r="K4" s="37" t="s">
        <v>39066</v>
      </c>
      <c r="L4" s="37" t="str">
        <f>IFERROR(VLOOKUP(D4,DB!A:I,9,0),"")</f>
        <v>Latis</v>
      </c>
      <c r="M4" s="128"/>
    </row>
    <row r="5" spans="1:13" ht="15">
      <c r="A5" s="37" t="s">
        <v>39067</v>
      </c>
      <c r="B5" s="37" t="str">
        <f>IFERROR(VLOOKUP(D5,DB!A:K,11,0),"")</f>
        <v>R5</v>
      </c>
      <c r="C5" s="37">
        <v>6</v>
      </c>
      <c r="D5" s="37" t="s">
        <v>37358</v>
      </c>
      <c r="E5" s="37" t="s">
        <v>38964</v>
      </c>
      <c r="F5" s="38">
        <v>45937.987083333333</v>
      </c>
      <c r="G5" s="39">
        <f ca="1">IFERROR(NOW()-F5,"-")</f>
        <v>0.30748240740649635</v>
      </c>
      <c r="H5" s="38">
        <v>45937.842569444445</v>
      </c>
      <c r="I5" s="37" t="str">
        <f>IFERROR(VLOOKUP(D5,DB!A:F,6,0),"")</f>
        <v>Generator-DG</v>
      </c>
      <c r="J5" s="37" t="str">
        <f>IFERROR(VLOOKUP(D5,DB!A:G,7,0),"")</f>
        <v>Good</v>
      </c>
      <c r="K5" s="37" t="s">
        <v>39068</v>
      </c>
      <c r="L5" s="37" t="str">
        <f>IFERROR(VLOOKUP(D5,DB!A:I,9,0),"")</f>
        <v>Latis</v>
      </c>
      <c r="M5" s="128"/>
    </row>
    <row r="6" spans="1:13" ht="30.75">
      <c r="A6" s="37" t="s">
        <v>39069</v>
      </c>
      <c r="B6" s="37" t="str">
        <f>IFERROR(VLOOKUP(D6,DB!A:K,11,0),"")</f>
        <v>R5</v>
      </c>
      <c r="C6" s="37">
        <v>1</v>
      </c>
      <c r="D6" s="37" t="s">
        <v>29760</v>
      </c>
      <c r="E6" s="37" t="s">
        <v>38964</v>
      </c>
      <c r="F6" s="38">
        <v>45938.14398148148</v>
      </c>
      <c r="G6" s="39">
        <f ca="1">IFERROR(NOW()-F6,"-")</f>
        <v>0.15058425925963093</v>
      </c>
      <c r="H6" s="38">
        <v>45937.893564814818</v>
      </c>
      <c r="I6" s="37" t="str">
        <f>IFERROR(VLOOKUP(D6,DB!A:F,6,0),"")</f>
        <v>SCECO</v>
      </c>
      <c r="J6" s="37" t="str">
        <f>IFERROR(VLOOKUP(D6,DB!A:G,7,0),"")</f>
        <v>Dead</v>
      </c>
      <c r="K6" s="37" t="s">
        <v>39070</v>
      </c>
      <c r="L6" s="37" t="str">
        <f>IFERROR(VLOOKUP(D6,DB!A:I,9,0),"")</f>
        <v>Latis</v>
      </c>
      <c r="M6" s="128"/>
    </row>
    <row r="7" spans="1:13" ht="15">
      <c r="A7" s="37" t="s">
        <v>39071</v>
      </c>
      <c r="B7" s="37" t="str">
        <f>IFERROR(VLOOKUP(D7,DB!A:K,11,0),"")</f>
        <v>R5</v>
      </c>
      <c r="C7" s="37">
        <v>1</v>
      </c>
      <c r="D7" s="37" t="s">
        <v>35908</v>
      </c>
      <c r="E7" s="37" t="s">
        <v>38964</v>
      </c>
      <c r="F7" s="38">
        <v>45938.230081018519</v>
      </c>
      <c r="G7" s="39">
        <f ca="1">IFERROR(NOW()-F7,"-")</f>
        <v>6.4484722221095581E-2</v>
      </c>
      <c r="H7" s="38">
        <v>45938.224421296298</v>
      </c>
      <c r="I7" s="37" t="str">
        <f>IFERROR(VLOOKUP(D7,DB!A:F,6,0),"")</f>
        <v>Generator-SG</v>
      </c>
      <c r="J7" s="37" t="str">
        <f>IFERROR(VLOOKUP(D7,DB!A:G,7,0),"")</f>
        <v>Vandalized</v>
      </c>
      <c r="K7" s="37" t="s">
        <v>39072</v>
      </c>
      <c r="L7" s="37" t="str">
        <f>IFERROR(VLOOKUP(D7,DB!A:I,9,0),"")</f>
        <v>Latis</v>
      </c>
      <c r="M7" s="128"/>
    </row>
    <row r="8" spans="1:13" ht="15">
      <c r="A8" s="37"/>
      <c r="B8" s="37" t="str">
        <f>IFERROR(VLOOKUP(D8,DB!A:K,11,0),"")</f>
        <v/>
      </c>
      <c r="C8" s="37"/>
      <c r="D8" s="37"/>
      <c r="E8" s="37"/>
      <c r="F8" s="38"/>
      <c r="G8" s="39">
        <f ca="1">IFERROR(NOW()-F8,"-")</f>
        <v>45938.29456574074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45938.29456574074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45938.29456574074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45938.29456574074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45938.29456574074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45938.29456574074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45938.29456574074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45938.29456574074</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45938.29456574074</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45938.29456574074</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45938.29456574074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45938.29456574074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45938.29456574074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45938.29456574074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45938.29456574074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45938.29456574074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45938.29456574074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45938.29456574074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45938.29456574074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45938.29456574074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45938.29456574074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45938.29456574074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45938.29456574074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45938.29456574074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45938.29456574074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45938.29456574074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45938.29456574074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45938.29456574074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45938.29456574074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45938.29456574074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45938.29456574074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45938.29456574074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45938.29456574074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45938.29456574074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45938.29456574074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45938.29456574074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45938.29456574074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45938.29456574074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45938.29456574074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45938.29456574074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45938.29456574074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45938.29456574074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45938.29456574074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45938.29456574074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45938.29456574074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45938.29456574074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45938.29456574074</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45938.29456574074</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45938.29456574074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45938.29456574074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45938.29456574074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45938.29456574074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45938.29456574074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45938.29456574074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45938.29456574074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45938.29456574074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45938.29456574074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45938.29456574074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45938.29456574074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45938.29456574074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45938.29456574074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45938.29456574074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45938.29456574074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45938.29456574074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45938.29456574074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45938.29456574074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45938.29456574074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45938.29456574074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45938.29456574074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45938.29456574074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45938.29456574074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45938.29456574074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45938.29456574074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45938.29456574074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45938.29456574074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45938.29456574074</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45938.29456574074</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45938.29456574074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45938.29456574074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45938.29456574074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45938.29456574074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45938.29456574074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45938.29456574074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45938.29456574074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45938.29456574074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45938.29456574074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45938.29456574074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45938.29456574074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45938.29456574074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45938.29456574074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45938.29456574074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45938.29456574074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45938.29456574074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45938.29456574074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45938.29456574074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45938.29456574074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45938.29456574074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45938.29456574074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45938.29456574074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45938.29456574074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45938.29456574074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45938.29456574074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45938.29456574074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45938.29456574074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45938.29456574074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45938.29456574074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45938.29456574074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45938.29456574074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45938.29456574074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45938.29456574074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45938.29456574074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45938.29456574074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45938.29456574074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45938.29456574074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45938.29456574074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45938.29456574074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45938.29456574074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45938.29456574074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45938.29456574074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45938.29456574074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45938.29456574074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45938.29456574074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45938.29456574074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45938.29456574074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45938.29456574074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45938.29456574074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45938.29456574074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45938.29456574074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45938.29456574074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45938.29456574074</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45938.29456574074</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11.521718518517446</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45938.29456574074</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4.4135935185186099</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3.3523203703662148</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0.48553784722025739</v>
      </c>
      <c r="H6" s="116">
        <v>45937.667847222219</v>
      </c>
      <c r="I6" s="112" t="str">
        <f>IFERROR(VLOOKUP(D6,DB!A:F,6,0),"")</f>
        <v>SCECO</v>
      </c>
      <c r="J6" s="112" t="str">
        <f>IFERROR(VLOOKUP(D6,DB!A:G,7,0),"")</f>
        <v>Weak</v>
      </c>
      <c r="K6" s="117" t="s">
        <v>39080</v>
      </c>
      <c r="L6" s="118" t="str">
        <f>IFERROR(VLOOKUP(D6,DB!A:I,9,0),"")</f>
        <v>Latis</v>
      </c>
    </row>
    <row r="7" spans="1:16383" ht="31.5" customHeight="1">
      <c r="A7" s="113" t="s">
        <v>39081</v>
      </c>
      <c r="B7" s="112" t="str">
        <f>IFERROR(VLOOKUP(D7,DB!A:K,11,0),"")</f>
        <v>R6</v>
      </c>
      <c r="C7" s="114">
        <v>2</v>
      </c>
      <c r="D7" s="112" t="s">
        <v>35259</v>
      </c>
      <c r="E7" s="115" t="s">
        <v>39043</v>
      </c>
      <c r="F7" s="116"/>
      <c r="G7" s="81">
        <f ca="1">IFERROR(NOW()-F7,"-")</f>
        <v>45938.294565625001</v>
      </c>
      <c r="H7" s="116">
        <v>45938.258414351854</v>
      </c>
      <c r="I7" s="112" t="str">
        <f>IFERROR(VLOOKUP(D7,DB!A:F,6,0),"")</f>
        <v>SCECO</v>
      </c>
      <c r="J7" s="112" t="str">
        <f>IFERROR(VLOOKUP(D7,DB!A:G,7,0),"")</f>
        <v>Dead</v>
      </c>
      <c r="K7" s="117" t="s">
        <v>39082</v>
      </c>
      <c r="L7" s="118" t="str">
        <f>IFERROR(VLOOKUP(D7,DB!A:I,9,0),"")</f>
        <v>Latis</v>
      </c>
    </row>
    <row r="8" spans="1:16383" ht="31.5" customHeight="1">
      <c r="A8" s="113" t="s">
        <v>39081</v>
      </c>
      <c r="B8" s="112" t="str">
        <f>IFERROR(VLOOKUP(D8,DB!A:K,11,0),"")</f>
        <v>R6</v>
      </c>
      <c r="C8" s="114">
        <v>1</v>
      </c>
      <c r="D8" s="112" t="s">
        <v>36789</v>
      </c>
      <c r="E8" s="115" t="s">
        <v>39043</v>
      </c>
      <c r="F8" s="116"/>
      <c r="G8" s="81">
        <f ca="1">IFERROR(NOW()-F8,"-")</f>
        <v>45938.294565625001</v>
      </c>
      <c r="H8" s="116">
        <v>45938.258425925924</v>
      </c>
      <c r="I8" s="112" t="str">
        <f>IFERROR(VLOOKUP(D8,DB!A:F,6,0),"")</f>
        <v>SCECO</v>
      </c>
      <c r="J8" s="112" t="str">
        <f>IFERROR(VLOOKUP(D8,DB!A:G,7,0),"")</f>
        <v>Vandalized</v>
      </c>
      <c r="K8" s="117" t="s">
        <v>39083</v>
      </c>
      <c r="L8" s="118" t="str">
        <f>IFERROR(VLOOKUP(D8,DB!A:I,9,0),"")</f>
        <v>Latis</v>
      </c>
    </row>
    <row r="9" spans="1:16383" ht="31.5" customHeight="1">
      <c r="A9" s="113" t="s">
        <v>39084</v>
      </c>
      <c r="B9" s="112" t="str">
        <f>IFERROR(VLOOKUP(D9,DB!A:K,11,0),"")</f>
        <v>R6</v>
      </c>
      <c r="C9" s="114">
        <v>1</v>
      </c>
      <c r="D9" s="112" t="s">
        <v>35598</v>
      </c>
      <c r="E9" s="115"/>
      <c r="F9" s="116"/>
      <c r="G9" s="81">
        <f ca="1">IFERROR(NOW()-F9,"-")</f>
        <v>45938.29456574074</v>
      </c>
      <c r="H9" s="116">
        <v>45938.264317129629</v>
      </c>
      <c r="I9" s="112" t="str">
        <f>IFERROR(VLOOKUP(D9,DB!A:F,6,0),"")</f>
        <v>SCECO</v>
      </c>
      <c r="J9" s="112" t="str">
        <f>IFERROR(VLOOKUP(D9,DB!A:G,7,0),"")</f>
        <v>Vandalized</v>
      </c>
      <c r="K9" s="117" t="s">
        <v>39085</v>
      </c>
      <c r="L9" s="118" t="str">
        <f>IFERROR(VLOOKUP(D9,DB!A:I,9,0),"")</f>
        <v>Latis</v>
      </c>
    </row>
    <row r="10" spans="1:16383" ht="31.5" customHeight="1">
      <c r="A10" s="113"/>
      <c r="B10" s="112" t="str">
        <f>IFERROR(VLOOKUP(D10,DB!A:K,11,0),"")</f>
        <v/>
      </c>
      <c r="C10" s="114"/>
      <c r="D10" s="112"/>
      <c r="E10" s="115"/>
      <c r="F10" s="116"/>
      <c r="G10" s="81">
        <f ca="1">IFERROR(NOW()-F10,"-")</f>
        <v>45938.29456574074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45938.29456574074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45938.29456574074</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45938.29456574074</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45938.29456574074</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45938.29456574074</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45938.29456574074</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45938.29456574074</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45938.29456574074</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45938.29456574074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45938.29456574074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45938.29456574074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45938.29456574074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45938.29456574074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45938.29456574074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45938.29456574074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45938.29456574074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45938.29456574074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45938.29456574074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45938.29456574074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45938.29456574074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45938.29456574074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45938.29456574074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45938.29456574074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45938.29456574074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45938.29456574074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45938.29456574074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45938.29456574074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45938.29456574074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45938.29456574074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45938.29456574074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45938.29456574074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45938.29456574074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45938.29456574074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45938.29456574074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45938.29456574074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45938.29456574074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45938.29456574074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45938.29456574074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45938.29456574074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45938.29456574074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45938.29456574074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45938.29456574074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45938.29456574074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45938.29456574074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45938.29456574074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45938.29456574074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45938.29456574074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45938.29456574074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45938.29456574074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45938.29456574074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45938.29456574074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45938.29456574074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45938.29456574074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45938.29456574074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45938.29456574074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45938.29456574074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45938.29456574074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45938.29456574074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45938.29456574074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45938.29456574074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45938.29456574074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45938.29456574074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45938.29456574074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45938.29456574074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45938.29456574074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45938.29456574074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45938.29456574074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45938.29456574074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45938.29456574074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45938.29456574074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45938.29456574074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45938.29456574074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45938.29456574074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45938.29456574074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45938.29456574074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45938.29456574074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45938.29456574074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45938.29456574074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45938.29456574074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45938.29456574074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45938.29456574074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45938.29456574074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45938.29456574074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45938.29456574074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45938.29456574074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45938.29456574074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45938.29456574074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45938.29456574074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45938.29456574074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45938.29456574074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45938.29456574074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45938.29456574074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45938.29456574074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45938.29456574074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45938.29456574074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45938.29456574074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45938.29456574074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45938.29456574074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45938.29456574074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45938.29456574074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45938.29456574074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45938.29456574074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45938.29456574074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45938.29456574074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45938.29456574074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45938.29456574074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45938.29456574074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45938.29456574074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45938.29456574074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45938.29456574074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45938.29456574074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45938.29456574074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45938.29456574074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45938.29456574074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45938.29456574074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45938.29456574074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45938.29456574074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45938.29456574074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45938.29456574074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45938.29456574074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45938.29456574074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45938.29456574074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45938.29456574074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45938.29456574074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45938.29456574074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45938.29456574074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45938.29456574074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45938.29456574074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45938.29456574074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45938.29456574074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45938.29456574074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45938.29456574074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45938.29456574074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45938.29456574074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45938.29456574074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45938.29456574074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45938.29456574074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45938.29456574074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45938.29456574074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45938.29456574074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45938.29456574074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45938.29456574074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45938.29456574074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45938.29456574074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45938.29456574074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45938.29456574074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45938.29456574074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45938.29456574074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45938.29456574074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45938.29456574074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45938.29456574074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45938.29456574074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45938.29456574074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45938.29456574074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45938.29456574074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45938.29456574074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45938.29456574074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45938.29456574074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45938.29456574074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45938.29456574074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45938.29456574074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45938.29456574074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45938.29456574074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45938.29456574074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45938.29456574074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45938.29456574074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45938.29456574074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45938.29456574074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45938.29456574074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45938.29456574074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45938.29456574074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45938.29456574074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45938.29456574074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45938.29456574074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45938.29456574074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45938.29456574074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45938.29456574074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45938.29456574074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45938.29456574074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45938.29456574074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45938.29456574074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45938.29456574074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45938.29456574074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45938.29456574074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45938.29456574074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45938.29456574074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45938.29456574074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45938.29456574074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45938.29456574074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45938.29456574074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45938.29456574074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45938.29456574074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45938.29456574074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45938.29456574074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45938.29456574074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45938.29456574074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45938.29456574074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45938.29456574074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45938.29456574074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45938.29456574074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45938.29456574074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45938.29456574074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45938.29456574074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45938.29456574074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45938.29456574074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45938.29456574074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45938.29456574074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45938.29456574074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45938.29456574074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45938.29456574074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45938.29456574074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45938.29456574074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45938.29456574074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45938.29456574074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45938.29456574074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45938.29456574074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45938.29456574074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45938.29456574074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45938.29456574074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45938.29456574074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45938.29456574074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45938.29456574074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45938.29456574074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45938.29456574074</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2025-10-08T04:06:11Z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