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491" documentId="13_ncr:1_{F6CB121F-512D-4AA6-A0C1-0FB36C537598}" xr6:coauthVersionLast="47" xr6:coauthVersionMax="47" xr10:uidLastSave="{617D749B-C83F-4387-8F85-BB52C1D0EAED}"/>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 l="1"/>
  <c r="G4" i="1"/>
  <c r="I2" i="3"/>
  <c r="J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G6" i="6"/>
  <c r="G7" i="6"/>
  <c r="G8" i="6"/>
  <c r="G9" i="6"/>
  <c r="G10" i="6"/>
  <c r="G11" i="6"/>
  <c r="G12"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<sst xmlns="http://schemas.openxmlformats.org/spreadsheetml/2006/main" count="178585" uniqueCount="39077">
  <si>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</si>
  <si>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</si>
  <si>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</si>
  <si>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</si>
  <si>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</si>
  <si>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</si>
  <si>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</si>
  <si>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</si>
  <si>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</si>
  <si>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</si>
  <si>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</si>
  <si>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</si>
  <si>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</si>
  <si>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</si>
  <si>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</si>
  <si>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</si>
  <si>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</si>
  <si>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</si>
  <si>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</si>
  <si>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</si>
  <si>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</si>
  <si>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</si>
  <si>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</si>
  <si>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</si>
  <si>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</si>
  <si>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</si>
  <si>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</si>
  <si>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</si>
  <si>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</si>
  <si>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</si>
  <si>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</si>
  <si>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</si>
  <si>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</si>
  <si>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</si>
  <si>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</si>
  <si>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</si>
  <si>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</si>
  <si>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</si>
  <si>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</si>
  <si>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</si>
  <si>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</si>
  <si>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</si>
  <si>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</si>
  <si>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</si>
  <si>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</si>
  <si>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</si>
  <si>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</si>
  <si>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</si>
  <si>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</si>
  <si>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</si>
  <si>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</si>
  <si>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</si>
  <si>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</si>
  <si>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</si>
  <si>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</si>
  <si>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</si>
  <si>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</si>
  <si>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</si>
  <si>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</si>
  <si>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</si>
  <si>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</si>
  <si>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</si>
  <si>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</si>
  <si>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</si>
  <si>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</si>
  <si>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</si>
  <si>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</si>
  <si>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</si>
  <si>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</si>
  <si>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</si>
  <si>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</si>
  <si>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</si>
  <si>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</si>
  <si>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</si>
  <si>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</si>
  <si>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</si>
  <si>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</si>
  <si>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</si>
  <si>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</si>
  <si>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</si>
  <si>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</si>
  <si>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</si>
  <si>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</si>
  <si>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</si>
  <si>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</si>
  <si>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</si>
  <si>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</si>
  <si>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</si>
  <si>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</si>
  <si>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</si>
  <si>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</si>
  <si>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</si>
  <si>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</si>
  <si>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</si>
  <si>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</si>
  <si>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</si>
  <si>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</si>
  <si>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</si>
  <si>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</si>
  <si>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</si>
  <si>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</si>
  <si>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</si>
  <si>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</si>
  <si>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</si>
  <si>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</si>
  <si>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</si>
  <si>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</si>
  <si>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</si>
  <si>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</si>
  <si>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</si>
  <si>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</si>
  <si>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</si>
  <si>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</si>
  <si>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</si>
  <si>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</si>
  <si>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</si>
  <si>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</si>
  <si>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</si>
  <si>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</si>
  <si>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</si>
  <si>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</si>
  <si>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</si>
  <si>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</si>
  <si>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</si>
  <si>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</si>
  <si>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</si>
  <si>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</si>
  <si>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</si>
  <si>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</si>
  <si>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</si>
  <si>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</si>
  <si>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</si>
  <si>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</si>
  <si>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</si>
  <si>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</si>
  <si>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</si>
  <si>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</si>
  <si>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</si>
  <si>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</si>
  <si>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</si>
  <si>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</si>
  <si>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</si>
  <si>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</si>
  <si>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</si>
  <si>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</si>
  <si>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</si>
  <si>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</si>
  <si>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</si>
  <si>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</si>
  <si>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</si>
  <si>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</si>
  <si>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</si>
  <si>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</si>
  <si>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</si>
  <si>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</si>
  <si>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</si>
  <si>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</si>
  <si>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</si>
  <si>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</si>
  <si>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</si>
  <si>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</si>
  <si>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</si>
  <si>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</si>
  <si>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</si>
  <si>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</si>
  <si>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</si>
  <si>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</si>
  <si>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</si>
  <si>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</si>
  <si>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</si>
  <si>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</si>
  <si>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</si>
  <si>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</si>
  <si>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</si>
  <si>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</si>
  <si>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</si>
  <si>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</si>
  <si>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</si>
  <si>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</si>
  <si>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</si>
  <si>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</si>
  <si>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</si>
  <si>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</si>
  <si>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</si>
  <si>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</si>
  <si>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</si>
  <si>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</si>
  <si>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</si>
  <si>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</si>
  <si>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</si>
  <si>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</si>
  <si>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</si>
  <si>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</si>
  <si>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</si>
  <si>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</si>
  <si>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</si>
  <si>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</si>
  <si>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</si>
  <si>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</si>
  <si>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</si>
  <si>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</si>
  <si>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</si>
  <si>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</si>
  <si>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</si>
  <si>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</si>
  <si>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</si>
  <si>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</si>
  <si>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</si>
  <si>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</si>
  <si>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</si>
  <si>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</si>
  <si>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</si>
  <si>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</si>
  <si>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</si>
  <si>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</si>
  <si>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</si>
  <si>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</si>
  <si>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</si>
  <si>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</si>
  <si>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</si>
  <si>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</si>
  <si>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</si>
  <si>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</si>
  <si>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</si>
  <si>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</si>
  <si>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</si>
  <si>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</si>
  <si>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</si>
  <si>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</si>
  <si>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</si>
  <si>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</si>
  <si>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</si>
  <si>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</si>
  <si>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</si>
  <si>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</si>
  <si>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</si>
  <si>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</si>
  <si>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</si>
  <si>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</si>
  <si>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</si>
  <si>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</si>
  <si>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</si>
  <si>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</si>
  <si>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</si>
  <si>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</si>
  <si>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</si>
  <si>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</si>
  <si>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</si>
  <si>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</si>
  <si>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</si>
  <si>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</si>
  <si>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</si>
  <si>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</si>
  <si>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</si>
  <si>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</si>
  <si>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</si>
  <si>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</si>
  <si>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</si>
  <si>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</si>
  <si>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</si>
  <si>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</si>
  <si>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</si>
  <si>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</si>
  <si>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</si>
  <si>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</si>
  <si>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</si>
  <si>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</si>
  <si>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</si>
  <si>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</si>
  <si>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</si>
  <si>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</si>
  <si>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</si>
  <si>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</si>
  <si>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</si>
  <si>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</si>
  <si>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</si>
  <si>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</si>
  <si>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</si>
  <si>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</si>
  <si>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</si>
  <si>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</si>
  <si>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</si>
  <si>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</si>
  <si>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</si>
  <si>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</si>
  <si>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</si>
  <si>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</si>
  <si>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</si>
  <si>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</si>
  <si>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</si>
  <si>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</si>
  <si>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</si>
  <si>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</si>
  <si>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</si>
  <si>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</si>
  <si>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</si>
  <si>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</si>
  <si>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</si>
  <si>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</si>
  <si>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</si>
  <si>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</si>
  <si>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</si>
  <si>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</si>
  <si>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</si>
  <si>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</si>
  <si>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</si>
  <si>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</si>
  <si>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</si>
  <si>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</si>
  <si>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</si>
  <si>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</si>
  <si>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</si>
  <si>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</si>
  <si>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</si>
  <si>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</si>
  <si>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</si>
  <si>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</si>
  <si>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</si>
  <si>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</si>
  <si>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</si>
  <si>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</si>
  <si>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</si>
  <si>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</si>
  <si>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</si>
  <si>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</si>
  <si>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</si>
  <si>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</si>
  <si>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</si>
  <si>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</si>
  <si>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</si>
  <si>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</si>
  <si>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</si>
  <si>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</si>
  <si>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</si>
  <si>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</si>
  <si>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</si>
  <si>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</si>
  <si>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</si>
  <si>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</si>
  <si>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</si>
  <si>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</si>
  <si>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</si>
  <si>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</si>
  <si>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</si>
  <si>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</si>
  <si>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</si>
  <si>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</si>
  <si>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</si>
  <si>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</si>
  <si>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</si>
  <si>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</si>
  <si>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</si>
  <si>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</si>
  <si>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</si>
  <si>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</si>
  <si>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</si>
  <si>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</si>
  <si>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</si>
  <si>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</si>
  <si>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</si>
  <si>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</si>
  <si>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</si>
  <si>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</si>
  <si>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</si>
  <si>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</si>
  <si>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</si>
  <si>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</si>
  <si>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</si>
  <si>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</si>
  <si>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</si>
  <si>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</si>
  <si>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</si>
  <si>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</si>
  <si>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</si>
  <si>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</si>
  <si>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</si>
  <si>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</si>
  <si>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</si>
  <si>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</si>
  <si>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</si>
  <si>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</si>
  <si>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</si>
  <si>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</si>
  <si>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</si>
  <si>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</si>
  <si>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</si>
  <si>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</si>
  <si>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</si>
  <si>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</si>
  <si>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</si>
  <si>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</si>
  <si>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</si>
  <si>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</si>
  <si>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</si>
  <si>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</si>
  <si>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</si>
  <si>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</si>
  <si>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</si>
  <si>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</si>
  <si>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</si>
  <si>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</si>
  <si>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</si>
  <si>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</si>
  <si>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</si>
  <si>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</si>
  <si>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</si>
  <si>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</si>
  <si>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</si>
  <si>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</si>
  <si>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</si>
  <si>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</si>
  <si>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</si>
  <si>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</si>
  <si>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</si>
  <si>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</si>
  <si>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</si>
  <si>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</si>
  <si>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</si>
  <si>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</si>
  <si>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</si>
  <si>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</si>
  <si>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</si>
  <si>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</si>
  <si>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</si>
  <si>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</si>
  <si>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</si>
  <si>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</si>
  <si>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</si>
  <si>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</si>
  <si>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</si>
  <si>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</si>
  <si>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</si>
  <si>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</si>
  <si>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</si>
  <si>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</si>
  <si>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</si>
  <si>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</si>
  <si>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</si>
  <si>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</si>
  <si>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</si>
  <si>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</si>
  <si>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</si>
  <si>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</si>
  <si>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</si>
  <si>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</si>
  <si>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</si>
  <si>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</si>
  <si>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</si>
  <si>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</si>
  <si>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</si>
  <si>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</si>
  <si>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</si>
  <si>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</si>
  <si>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</si>
  <si>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</si>
  <si>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</si>
  <si>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</si>
  <si>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</si>
  <si>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</si>
  <si>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</si>
  <si>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</si>
  <si>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</si>
  <si>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</si>
  <si>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</si>
  <si>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</si>
  <si>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</si>
  <si>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</si>
  <si>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</si>
  <si>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</si>
  <si>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</si>
  <si>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</si>
  <si>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</si>
  <si>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</si>
  <si>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</si>
  <si>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</si>
  <si>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</si>
  <si>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</si>
  <si>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</si>
  <si>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</si>
  <si>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</si>
  <si>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</si>
  <si>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</si>
  <si>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</si>
  <si>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</si>
  <si>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</si>
  <si>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</si>
  <si>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</si>
  <si>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</si>
  <si>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</si>
  <si>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</si>
  <si>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</si>
  <si>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</si>
  <si>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</si>
  <si>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</si>
  <si>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</si>
  <si>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</si>
  <si>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</si>
  <si>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</si>
  <si>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</si>
  <si>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</si>
  <si>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</si>
  <si>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</si>
  <si>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</si>
  <si>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</si>
  <si>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</si>
  <si>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</si>
  <si>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</si>
  <si>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</si>
  <si>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</si>
  <si>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</si>
  <si>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</si>
  <si>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</si>
  <si>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</si>
  <si>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</si>
  <si>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</si>
  <si>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</si>
  <si>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</si>
  <si>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</si>
  <si>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</si>
  <si>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</si>
  <si>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</si>
  <si>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</si>
  <si>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</si>
  <si>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</si>
  <si>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</si>
  <si>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</si>
  <si>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</si>
  <si>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</si>
  <si>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</si>
  <si>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</si>
  <si>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</si>
  <si>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</si>
  <si>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</si>
  <si>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</si>
  <si>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</si>
  <si>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</si>
  <si>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</si>
  <si>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</si>
  <si>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</si>
  <si>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</si>
  <si>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</si>
  <si>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</si>
  <si>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</si>
  <si>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</si>
  <si>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</si>
  <si>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</si>
  <si>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</si>
  <si>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</si>
  <si>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</si>
  <si>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</si>
  <si>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</si>
  <si>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</si>
  <si>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</si>
  <si>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</si>
  <si>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</si>
  <si>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</si>
  <si>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</si>
  <si>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</si>
  <si>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</si>
  <si>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</si>
  <si>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</si>
  <si>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</si>
  <si>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</si>
  <si>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</si>
  <si>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</si>
  <si>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</si>
  <si>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</si>
  <si>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</si>
  <si>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</si>
  <si>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</si>
  <si>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</si>
  <si>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</si>
  <si>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</si>
  <si>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</si>
  <si>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</si>
  <si>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</si>
  <si>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</si>
  <si>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</si>
  <si>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</si>
  <si>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</si>
  <si>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</si>
  <si>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</si>
  <si>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</si>
  <si>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</si>
  <si>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</si>
  <si>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</si>
  <si>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</si>
  <si>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</si>
  <si>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</si>
  <si>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</si>
  <si>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</si>
  <si>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</si>
  <si>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</si>
  <si>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</si>
  <si>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</si>
  <si>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</si>
  <si>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</si>
  <si>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</si>
  <si>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</si>
  <si>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</si>
  <si>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</si>
  <si>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</si>
  <si>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</si>
  <si>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</si>
  <si>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</si>
  <si>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</si>
  <si>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</si>
  <si>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</si>
  <si>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</si>
  <si>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</si>
  <si>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</si>
  <si>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</si>
  <si>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</si>
  <si>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</si>
  <si>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</si>
  <si>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</si>
  <si>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</si>
  <si>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</si>
  <si>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</si>
  <si>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</si>
  <si>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</si>
  <si>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</si>
  <si>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</si>
  <si>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</si>
  <si>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</si>
  <si>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</si>
  <si>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</si>
  <si>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</si>
  <si>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</si>
  <si>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</si>
  <si>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</si>
  <si>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</si>
  <si>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</si>
  <si>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</si>
  <si>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</si>
  <si>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</si>
  <si>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</si>
  <si>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</si>
  <si>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</si>
  <si>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</si>
  <si>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</si>
  <si>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</si>
  <si>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</si>
  <si>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</si>
  <si>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</si>
  <si>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</si>
  <si>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</si>
  <si>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</si>
  <si>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</si>
  <si>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</si>
  <si>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</si>
  <si>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</si>
  <si>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</si>
  <si>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</si>
  <si>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</si>
  <si>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</si>
  <si>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</si>
  <si>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</si>
  <si>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</si>
  <si>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</si>
  <si>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</si>
  <si>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</si>
  <si>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</si>
  <si>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</si>
  <si>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</si>
  <si>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</si>
  <si>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</si>
  <si>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</si>
  <si>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</si>
  <si>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</si>
  <si>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</si>
  <si>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</si>
  <si>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</si>
  <si>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</si>
  <si>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</si>
  <si>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</si>
  <si>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</si>
  <si>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</si>
  <si>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</si>
  <si>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</si>
  <si>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</si>
  <si>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</si>
  <si>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</si>
  <si>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</si>
  <si>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</si>
  <si>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</si>
  <si>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</si>
  <si>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</si>
  <si>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</si>
  <si>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</si>
  <si>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</si>
  <si>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</si>
  <si>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</si>
  <si>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</si>
  <si>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</si>
  <si>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</si>
  <si>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</si>
  <si>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</si>
  <si>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</si>
  <si>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</si>
  <si>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</si>
  <si>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</si>
  <si>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</si>
  <si>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</si>
  <si>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</si>
  <si>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</si>
  <si>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</si>
  <si>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</si>
  <si>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</si>
  <si>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</si>
  <si>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</si>
  <si>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</si>
  <si>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</si>
  <si>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</si>
  <si>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</si>
  <si>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</si>
  <si>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</si>
  <si>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</si>
  <si>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</si>
  <si>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</si>
  <si>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</si>
  <si>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</si>
  <si>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</si>
  <si>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</si>
  <si>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</si>
  <si>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</si>
  <si>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</si>
  <si>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</si>
  <si>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</si>
  <si>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</si>
  <si>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</si>
  <si>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</si>
  <si>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</si>
  <si>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</si>
  <si>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</si>
  <si>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</si>
  <si>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</si>
  <si>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</si>
  <si>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</si>
  <si>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</si>
  <si>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</si>
  <si>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</si>
  <si>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</si>
  <si>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</si>
  <si>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</si>
  <si>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</si>
  <si>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</si>
  <si>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</si>
  <si>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</si>
  <si>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</si>
  <si>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</si>
  <si>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</si>
  <si>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</si>
  <si>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</si>
  <si>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</si>
  <si>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</si>
  <si>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</si>
  <si>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</si>
  <si>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</si>
  <si>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</si>
  <si>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</si>
  <si>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</si>
  <si>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</si>
  <si>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</si>
  <si>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</si>
  <si>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</si>
  <si>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</si>
  <si>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</si>
  <si>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</si>
  <si>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</si>
  <si>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</si>
  <si>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</si>
  <si>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</si>
  <si>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</si>
  <si>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</si>
  <si>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</si>
  <si>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</si>
  <si>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</si>
  <si>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</si>
  <si>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</si>
  <si>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</si>
  <si>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</si>
  <si>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</si>
  <si>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</si>
  <si>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</si>
  <si>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</si>
  <si>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</si>
  <si>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</si>
  <si>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</si>
  <si>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</si>
  <si>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</si>
  <si>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</si>
  <si>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</si>
  <si>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</si>
  <si>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</si>
  <si>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</si>
  <si>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</si>
  <si>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</si>
  <si>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</si>
  <si>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</si>
  <si>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</si>
  <si>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</si>
  <si>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</si>
  <si>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</si>
  <si>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</si>
  <si>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</si>
  <si>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</si>
  <si>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</si>
  <si>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</si>
  <si>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</si>
  <si>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</si>
  <si>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</si>
  <si>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</si>
  <si>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</si>
  <si>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</si>
  <si>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</si>
  <si>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</si>
  <si>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</si>
  <si>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</si>
  <si>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</si>
  <si>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</si>
  <si>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</si>
  <si>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</si>
  <si>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</si>
  <si>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</si>
  <si>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</si>
  <si>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</si>
  <si>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</si>
  <si>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</si>
  <si>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</si>
  <si>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</si>
  <si>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</si>
  <si>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</si>
  <si>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</si>
  <si>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</si>
  <si>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</si>
  <si>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</si>
  <si>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</si>
  <si>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</si>
  <si>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</si>
  <si>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</si>
  <si>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</si>
  <si>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</si>
  <si>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</si>
  <si>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</si>
  <si>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</si>
  <si>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</si>
  <si>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</si>
  <si>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</si>
  <si>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</si>
  <si>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</si>
  <si>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</si>
  <si>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</si>
  <si>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</si>
  <si>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</si>
  <si>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</si>
  <si>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</si>
  <si>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</si>
  <si>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</si>
  <si>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</si>
  <si>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</si>
  <si>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</si>
  <si>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</si>
  <si>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</si>
  <si>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</si>
  <si>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</si>
  <si>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</si>
  <si>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</si>
  <si>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</si>
  <si>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</si>
  <si>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</si>
  <si>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</si>
  <si>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</si>
  <si>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</si>
  <si>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</si>
  <si>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</si>
  <si>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</si>
  <si>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</si>
  <si>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</si>
  <si>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</si>
  <si>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</si>
  <si>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</si>
  <si>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</si>
  <si>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</si>
  <si>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</si>
  <si>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</si>
  <si>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</si>
  <si>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</si>
  <si>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</si>
  <si>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</si>
  <si>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</si>
  <si>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</si>
  <si>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</si>
  <si>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</si>
  <si>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</si>
  <si>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</si>
  <si>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</si>
  <si>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</si>
  <si>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</si>
  <si>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</si>
  <si>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</si>
  <si>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</si>
  <si>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</si>
  <si>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</si>
  <si>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</si>
  <si>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</si>
  <si>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</si>
  <si>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</si>
  <si>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</si>
  <si>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</si>
  <si>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</si>
  <si>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</si>
  <si>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</si>
  <si>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</si>
  <si>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</si>
  <si>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</si>
  <si>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</si>
  <si>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</si>
  <si>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</si>
  <si>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</si>
  <si>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</si>
  <si>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</si>
  <si>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</si>
  <si>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</si>
  <si>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</si>
  <si>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</si>
  <si>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</si>
  <si>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</si>
  <si>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</si>
  <si>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</si>
  <si>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</si>
  <si>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</si>
  <si>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</si>
  <si>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</si>
  <si>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</si>
  <si>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</si>
  <si>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</si>
  <si>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</si>
  <si>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</si>
  <si>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</si>
  <si>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</si>
  <si>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</si>
  <si>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</si>
  <si>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</si>
  <si>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</si>
  <si>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</si>
  <si>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</si>
  <si>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</si>
  <si>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</si>
  <si>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</si>
  <si>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</si>
  <si>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</si>
  <si>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</si>
  <si>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</si>
  <si>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</si>
  <si>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</si>
  <si>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</si>
  <si>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</si>
  <si>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</si>
  <si>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</si>
  <si>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</si>
  <si>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</si>
  <si>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</si>
  <si>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</si>
  <si>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</si>
  <si>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</si>
  <si>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</si>
  <si>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</si>
  <si>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</si>
  <si>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</si>
  <si>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</si>
  <si>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</si>
  <si>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</si>
  <si>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</si>
  <si>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</si>
  <si>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</si>
  <si>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</si>
  <si>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</si>
  <si>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</si>
  <si>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</si>
  <si>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</si>
  <si>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</si>
  <si>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</si>
  <si>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</si>
  <si>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</si>
  <si>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</si>
  <si>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</si>
  <si>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</si>
  <si>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</si>
  <si>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</si>
  <si>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</si>
  <si>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</si>
  <si>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</si>
  <si>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</si>
  <si>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</si>
  <si>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</si>
  <si>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</si>
  <si>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</si>
  <si>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</si>
  <si>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</si>
  <si>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</si>
  <si>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</si>
  <si>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</si>
  <si>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</si>
  <si>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</si>
  <si>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</si>
  <si>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</si>
  <si>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</si>
  <si>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</si>
  <si>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</si>
  <si>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</si>
  <si>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</si>
  <si>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</si>
  <si>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</si>
  <si>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</si>
  <si>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</si>
  <si>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</si>
  <si>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</si>
  <si>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</si>
  <si>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</si>
  <si>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</si>
  <si>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</si>
  <si>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</si>
  <si>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</si>
  <si>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</si>
  <si>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</si>
  <si>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</si>
  <si>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</si>
  <si>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</si>
  <si>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</si>
  <si>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</si>
  <si>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</si>
  <si>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</si>
  <si>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</si>
  <si>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</si>
  <si>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</si>
  <si>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</si>
  <si>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</si>
  <si>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</si>
  <si>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</si>
  <si>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</si>
  <si>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</si>
  <si>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</si>
  <si>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</si>
  <si>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</si>
  <si>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</si>
  <si>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</si>
  <si>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</si>
  <si>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</si>
  <si>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</si>
  <si>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</si>
  <si>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</si>
  <si>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</si>
  <si>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</si>
  <si>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</si>
  <si>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</si>
  <si>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</si>
  <si>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</si>
  <si>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</si>
  <si>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</si>
  <si>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</si>
  <si>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</si>
  <si>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</si>
  <si>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</si>
  <si>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</si>
  <si>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</si>
  <si>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</si>
  <si>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</si>
  <si>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</si>
  <si>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</si>
  <si>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</si>
  <si>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</si>
  <si>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</si>
  <si>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</si>
  <si>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</si>
  <si>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</si>
  <si>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</si>
  <si>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</si>
  <si>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</si>
  <si>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</si>
  <si>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</si>
  <si>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</si>
  <si>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</si>
  <si>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</si>
  <si>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</si>
  <si>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</si>
  <si>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</si>
  <si>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</si>
  <si>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</si>
  <si>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</si>
  <si>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</si>
  <si>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</si>
  <si>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</si>
  <si>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</si>
  <si>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</si>
  <si>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</si>
  <si>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</si>
  <si>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</si>
  <si>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</si>
  <si>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</si>
  <si>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</si>
  <si>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</si>
  <si>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</si>
  <si>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</si>
  <si>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</si>
  <si>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</si>
  <si>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</si>
  <si>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</si>
  <si>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</si>
  <si>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</si>
  <si>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</si>
  <si>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</si>
  <si>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</si>
  <si>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</si>
  <si>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</si>
  <si>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</si>
  <si>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</si>
  <si>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</si>
  <si>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</si>
  <si>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</si>
  <si>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</si>
  <si>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</si>
  <si>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</si>
  <si>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</si>
  <si>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</si>
  <si>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</si>
  <si>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</si>
  <si>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</si>
  <si>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</si>
  <si>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</si>
  <si>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</si>
  <si>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</si>
  <si>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</si>
  <si>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</si>
  <si>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</si>
  <si>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</si>
  <si>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</si>
  <si>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</si>
  <si>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</si>
  <si>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</si>
  <si>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</si>
  <si>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</si>
  <si>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</si>
  <si>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</si>
  <si>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</si>
  <si>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</si>
  <si>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</si>
  <si>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</si>
  <si>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</si>
  <si>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</si>
  <si>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</si>
  <si>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</si>
  <si>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</si>
  <si>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</si>
  <si>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</si>
  <si>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</si>
  <si>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</si>
  <si>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</si>
  <si>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</si>
  <si>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</si>
  <si>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</si>
  <si>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</si>
  <si>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</si>
  <si>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</si>
  <si>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</si>
  <si>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</si>
  <si>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</si>
  <si>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</si>
  <si>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</si>
  <si>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</si>
  <si>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</si>
  <si>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</si>
  <si>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</si>
  <si>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</si>
  <si>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</si>
  <si>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</si>
  <si>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</si>
  <si>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</si>
  <si>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</si>
  <si>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</si>
  <si>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</si>
  <si>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</si>
  <si>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</si>
  <si>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</si>
  <si>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</si>
  <si>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</si>
  <si>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</si>
  <si>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</si>
  <si>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</si>
  <si>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</si>
  <si>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</si>
  <si>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</si>
  <si>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</si>
  <si>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</si>
  <si>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</si>
  <si>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</si>
  <si>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</si>
  <si>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</si>
  <si>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</si>
  <si>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</si>
  <si>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</si>
  <si>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</si>
  <si>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</si>
  <si>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</si>
  <si>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</si>
  <si>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</si>
  <si>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</si>
  <si>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</si>
  <si>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</si>
  <si>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</si>
  <si>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</si>
  <si>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</si>
  <si>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</si>
  <si>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</si>
  <si>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</si>
  <si>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</si>
  <si>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</si>
  <si>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</si>
  <si>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</si>
  <si>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</si>
  <si>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</si>
  <si>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</si>
  <si>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</si>
  <si>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</si>
  <si>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</si>
  <si>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</si>
  <si>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</si>
  <si>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</si>
  <si>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</si>
  <si>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</si>
  <si>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</si>
  <si>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</si>
  <si>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</si>
  <si>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</si>
  <si>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</si>
  <si>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</si>
  <si>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</si>
  <si>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</si>
  <si>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</si>
  <si>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</si>
  <si>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</si>
  <si>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</si>
  <si>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</si>
  <si>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</si>
  <si>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</si>
  <si>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</si>
  <si>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</si>
  <si>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</si>
  <si>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</si>
  <si>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</si>
  <si>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</si>
  <si>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</si>
  <si>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</si>
  <si>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</si>
  <si>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</si>
  <si>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</si>
  <si>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</si>
  <si>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</si>
  <si>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</si>
  <si>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</si>
  <si>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</si>
  <si>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</si>
  <si>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</si>
  <si>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</si>
  <si>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</si>
  <si>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</si>
  <si>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</si>
  <si>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</si>
  <si>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</si>
  <si>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</si>
  <si>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</si>
  <si>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</si>
  <si>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</si>
  <si>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</si>
  <si>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</si>
  <si>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</si>
  <si>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</si>
  <si>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</si>
  <si>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</si>
  <si>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</si>
  <si>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</si>
  <si>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</si>
  <si>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</si>
  <si>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</si>
  <si>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</si>
  <si>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</si>
  <si>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</si>
  <si>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</si>
  <si>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</si>
  <si>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</si>
  <si>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</si>
  <si>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</si>
  <si>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</si>
  <si>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</si>
  <si>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</si>
  <si>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</si>
  <si>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</si>
  <si>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</si>
  <si>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</si>
  <si>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</si>
  <si>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</si>
  <si>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</si>
  <si>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</si>
  <si>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</si>
  <si>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</si>
  <si>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</si>
  <si>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</si>
  <si>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</si>
  <si>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</si>
  <si>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</si>
  <si>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</si>
  <si>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</si>
  <si>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</si>
  <si>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</si>
  <si>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</si>
  <si>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</si>
  <si>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</si>
  <si>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</si>
  <si>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</si>
  <si>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</si>
  <si>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</si>
  <si>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</si>
  <si>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</si>
  <si>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</si>
  <si>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</si>
  <si>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</si>
  <si>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</si>
  <si>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</si>
  <si>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</si>
  <si>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</si>
  <si>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</si>
  <si>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</si>
  <si>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</si>
  <si>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</si>
  <si>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</si>
  <si>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</si>
  <si>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</si>
  <si>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</si>
  <si>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</si>
  <si>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</si>
  <si>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</si>
  <si>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</si>
  <si>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</si>
  <si>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</si>
  <si>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</si>
  <si>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</si>
  <si>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</si>
  <si>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</si>
  <si>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</si>
  <si>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</si>
  <si>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</si>
  <si>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</si>
  <si>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</si>
  <si>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</si>
  <si>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</si>
  <si>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</si>
  <si>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</si>
  <si>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</si>
  <si>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</si>
  <si>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</si>
  <si>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</si>
  <si>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</si>
  <si>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</si>
  <si>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</si>
  <si>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</si>
  <si>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</si>
  <si>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</si>
  <si>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</si>
  <si>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</si>
  <si>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</si>
  <si>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</si>
  <si>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</si>
  <si>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</si>
  <si>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</si>
  <si>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</si>
  <si>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</si>
  <si>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</si>
  <si>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</si>
  <si>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</si>
  <si>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</si>
  <si>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</si>
  <si>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</si>
  <si>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</si>
  <si>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</si>
  <si>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</si>
  <si>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</si>
  <si>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</si>
  <si>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</si>
  <si>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</si>
  <si>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</si>
  <si>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</si>
  <si>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</si>
  <si>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</si>
  <si>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</si>
  <si>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</si>
  <si>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</si>
  <si>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</si>
  <si>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</si>
  <si>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</si>
  <si>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</si>
  <si>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</si>
  <si>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</si>
  <si>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</si>
  <si>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</si>
  <si>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</si>
  <si>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</si>
  <si>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</si>
  <si>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</si>
  <si>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</si>
  <si>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</si>
  <si>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</si>
  <si>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</si>
  <si>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</si>
  <si>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</si>
  <si>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</si>
  <si>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</si>
  <si>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</si>
  <si>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</si>
  <si>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</si>
  <si>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</si>
  <si>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</si>
  <si>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</si>
  <si>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</si>
  <si>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</si>
  <si>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</si>
  <si>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</si>
  <si>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</si>
  <si>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</si>
  <si>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</si>
  <si>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</si>
  <si>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</si>
  <si>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</si>
  <si>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</si>
  <si>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</si>
  <si>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</si>
  <si>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</si>
  <si>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</si>
  <si>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</si>
  <si>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</si>
  <si>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</si>
  <si>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</si>
  <si>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</si>
  <si>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</si>
  <si>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</si>
  <si>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</si>
  <si>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</si>
  <si>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</si>
  <si>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</si>
  <si>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</si>
  <si>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</si>
  <si>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</si>
  <si>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</si>
  <si>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</si>
  <si>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</si>
  <si>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</si>
  <si>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</si>
  <si>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</si>
  <si>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</si>
  <si>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</si>
  <si>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</si>
  <si>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</si>
  <si>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</si>
  <si>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</si>
  <si>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</si>
  <si>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</si>
  <si>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</si>
  <si>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</si>
  <si>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</si>
  <si>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</si>
  <si>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</si>
  <si>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</si>
  <si>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</si>
  <si>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</si>
  <si>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</si>
  <si>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</si>
  <si>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</si>
  <si>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</si>
  <si>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</si>
  <si>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</si>
  <si>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</si>
  <si>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</si>
  <si>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</si>
  <si>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</si>
  <si>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</si>
  <si>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</si>
  <si>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</si>
  <si>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</si>
  <si>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</si>
  <si>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</si>
  <si>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</si>
  <si>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</si>
  <si>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</si>
  <si>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</si>
  <si>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</si>
  <si>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</si>
  <si>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</si>
  <si>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</si>
  <si>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</si>
  <si>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</si>
  <si>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</si>
  <si>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</si>
  <si>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</si>
  <si>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</si>
  <si>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</si>
  <si>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</si>
  <si>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</si>
  <si>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</si>
  <si>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</si>
  <si>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</si>
  <si>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</si>
  <si>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</si>
  <si>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</si>
  <si>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</si>
  <si>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</si>
  <si>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</si>
  <si>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</si>
  <si>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</si>
  <si>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</si>
  <si>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</si>
  <si>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</si>
  <si>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</si>
  <si>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</si>
  <si>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</si>
  <si>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</si>
  <si>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</si>
  <si>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</si>
  <si>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</si>
  <si>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</si>
  <si>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</si>
  <si>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</si>
  <si>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</si>
  <si>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</si>
  <si>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</si>
  <si>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</si>
  <si>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</si>
  <si>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</si>
  <si>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</si>
  <si>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</si>
  <si>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</si>
  <si>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</si>
  <si>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</si>
  <si>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</si>
  <si>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</si>
  <si>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</si>
  <si>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</si>
  <si>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</si>
  <si>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</si>
  <si>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</si>
  <si>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</si>
  <si>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</si>
  <si>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</si>
  <si>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</si>
  <si>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</si>
  <si>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</si>
  <si>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</si>
  <si>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</si>
  <si>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</si>
  <si>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</si>
  <si>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</si>
  <si>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</si>
  <si>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</si>
  <si>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</si>
  <si>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</si>
  <si>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</si>
  <si>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</si>
  <si>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</si>
  <si>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</si>
  <si>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</si>
  <si>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</si>
  <si>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</si>
  <si>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</si>
  <si>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</si>
  <si>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</si>
  <si>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</si>
  <si>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</si>
  <si>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</si>
  <si>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</si>
  <si>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</si>
  <si>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</si>
  <si>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</si>
  <si>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</si>
  <si>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</si>
  <si>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</si>
  <si>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</si>
  <si>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</si>
  <si>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</si>
  <si>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</si>
  <si>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</si>
  <si>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</si>
  <si>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</si>
  <si>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</si>
  <si>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</si>
  <si>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</si>
  <si>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</si>
  <si>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</si>
  <si>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</si>
  <si>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</si>
  <si>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</si>
  <si>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</si>
  <si>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</si>
  <si>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</si>
  <si>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</si>
  <si>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</si>
  <si>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</si>
  <si>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</si>
  <si>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</si>
  <si>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</si>
  <si>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</si>
  <si>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</si>
  <si>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</si>
  <si>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</si>
  <si>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</si>
  <si>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</si>
  <si>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</si>
  <si>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</si>
  <si>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</si>
  <si>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</si>
  <si>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</si>
  <si>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</si>
  <si>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</si>
  <si>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</si>
  <si>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</si>
  <si>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</si>
  <si>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</si>
  <si>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</si>
  <si>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</si>
  <si>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</si>
  <si>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</si>
  <si>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</si>
  <si>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</si>
  <si>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</si>
  <si>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</si>
  <si>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</si>
  <si>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</si>
  <si>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</si>
  <si>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</si>
  <si>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</si>
  <si>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</si>
  <si>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</si>
  <si>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</si>
  <si>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</si>
  <si>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</si>
  <si>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</si>
  <si>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</si>
  <si>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</si>
  <si>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</si>
  <si>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</si>
  <si>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</si>
  <si>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</si>
  <si>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</si>
  <si>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</si>
  <si>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</si>
  <si>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</si>
  <si>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</si>
  <si>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</si>
  <si>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</si>
  <si>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</si>
  <si>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</si>
  <si>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</si>
  <si>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</si>
  <si>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</si>
  <si>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</si>
  <si>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</si>
  <si>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</si>
  <si>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</si>
  <si>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</si>
  <si>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</si>
  <si>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</si>
  <si>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</si>
  <si>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</si>
  <si>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</si>
  <si>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</si>
  <si>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</si>
  <si>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</si>
  <si>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</si>
  <si>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</si>
  <si>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</si>
  <si>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</si>
  <si>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</si>
  <si>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</si>
  <si>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</si>
  <si>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</si>
  <si>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</si>
  <si>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</si>
  <si>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</si>
  <si>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</si>
  <si>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</si>
  <si>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</si>
  <si>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</si>
  <si>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</si>
  <si>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</si>
  <si>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</si>
  <si>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</si>
  <si>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</si>
  <si>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</si>
  <si>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</si>
  <si>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</si>
  <si>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</si>
  <si>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</si>
  <si>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</si>
  <si>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</si>
  <si>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</si>
  <si>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</si>
  <si>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</si>
  <si>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</si>
  <si>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</si>
  <si>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</si>
  <si>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</si>
  <si>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</si>
  <si>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</si>
  <si>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</si>
  <si>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</si>
  <si>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</si>
  <si>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</si>
  <si>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</si>
  <si>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</si>
  <si>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</si>
  <si>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</si>
  <si>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</si>
  <si>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</si>
  <si>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</si>
  <si>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</si>
  <si>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</si>
  <si>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</si>
  <si>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</si>
  <si>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</si>
  <si>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</si>
  <si>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</si>
  <si>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</si>
  <si>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</si>
  <si>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</si>
  <si>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</si>
  <si>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</si>
  <si>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</si>
  <si>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</si>
  <si>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</si>
  <si>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</si>
  <si>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</si>
  <si>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</si>
  <si>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</si>
  <si>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</si>
  <si>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</si>
  <si>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</si>
  <si>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</si>
  <si>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</si>
  <si>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</si>
  <si>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</si>
  <si>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</si>
  <si>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</si>
  <si>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</si>
  <si>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</si>
  <si>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</si>
  <si>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</si>
  <si>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</si>
  <si>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</si>
  <si>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</si>
  <si>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</si>
  <si>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</si>
  <si>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</si>
  <si>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</si>
  <si>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</si>
  <si>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</si>
  <si>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</si>
  <si>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</si>
  <si>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</si>
  <si>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</si>
  <si>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</si>
  <si>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</si>
  <si>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</si>
  <si>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</si>
  <si>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</si>
  <si>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</si>
  <si>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</si>
  <si>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</si>
  <si>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</si>
  <si>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</si>
  <si>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</si>
  <si>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</si>
  <si>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</si>
  <si>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</si>
  <si>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</si>
  <si>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</si>
  <si>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</si>
  <si>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</si>
  <si>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</si>
  <si>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</si>
  <si>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</si>
  <si>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</si>
  <si>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</si>
  <si>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</si>
  <si>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</si>
  <si>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</si>
  <si>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</si>
  <si>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</si>
  <si>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</si>
  <si>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</si>
  <si>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</si>
  <si>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</si>
  <si>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</si>
  <si>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</si>
  <si>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</si>
  <si>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</si>
  <si>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</si>
  <si>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</si>
  <si>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</si>
  <si>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</si>
  <si>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</si>
  <si>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</si>
  <si>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</si>
  <si>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</si>
  <si>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</si>
  <si>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</si>
  <si>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</si>
  <si>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</si>
  <si>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</si>
  <si>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</si>
  <si>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</si>
  <si>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</si>
  <si>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</si>
  <si>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</si>
  <si>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</si>
  <si>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</si>
  <si>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</si>
  <si>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</si>
  <si>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</si>
  <si>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</si>
  <si>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</si>
  <si>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</si>
  <si>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</si>
  <si>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</si>
  <si>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</si>
  <si>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</si>
  <si>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</si>
  <si>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</si>
  <si>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</si>
  <si>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</si>
  <si>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</si>
  <si>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</si>
  <si>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</si>
  <si>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</si>
  <si>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</si>
  <si>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</si>
  <si>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</si>
  <si>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</si>
  <si>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</si>
  <si>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</si>
  <si>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</si>
  <si>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</si>
  <si>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</si>
  <si>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</si>
  <si>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</si>
  <si>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</si>
  <si>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</si>
  <si>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</si>
  <si>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</si>
  <si>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</si>
  <si>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</si>
  <si>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</si>
  <si>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</si>
  <si>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</si>
  <si>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</si>
  <si>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</si>
  <si>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</si>
  <si>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</si>
  <si>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</si>
  <si>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</si>
  <si>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</si>
  <si>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</si>
  <si>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</si>
  <si>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</si>
  <si>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</si>
  <si>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</si>
  <si>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</si>
  <si>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</si>
  <si>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</si>
  <si>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</si>
  <si>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</si>
  <si>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</si>
  <si>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</si>
  <si>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</si>
  <si>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</si>
  <si>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</si>
  <si>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</si>
  <si>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</si>
  <si>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</si>
  <si>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</si>
  <si>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</si>
  <si>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</si>
  <si>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</si>
  <si>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</si>
  <si>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</si>
  <si>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</si>
  <si>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</si>
  <si>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</si>
  <si>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</si>
  <si>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</si>
  <si>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</si>
  <si>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</si>
  <si>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</si>
  <si>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</si>
  <si>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</si>
  <si>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</si>
  <si>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</si>
  <si>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</si>
  <si>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</si>
  <si>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</si>
  <si>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</si>
  <si>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</si>
  <si>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</si>
  <si>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</si>
  <si>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</si>
  <si>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</si>
  <si>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</si>
  <si>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</si>
  <si>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</si>
  <si>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</si>
  <si>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</si>
  <si>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</si>
  <si>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</si>
  <si>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</si>
  <si>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</si>
  <si>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</si>
  <si>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</si>
  <si>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</si>
  <si>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</si>
  <si>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</si>
  <si>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</si>
  <si>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</si>
  <si>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</si>
  <si>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</si>
  <si>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</si>
  <si>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</si>
  <si>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</si>
  <si>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</si>
  <si>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</si>
  <si>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</si>
  <si>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</si>
  <si>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</si>
  <si>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</si>
  <si>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</si>
  <si>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</si>
  <si>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</si>
  <si>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</si>
  <si>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</si>
  <si>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</si>
  <si>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</si>
  <si>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</si>
  <si>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</si>
  <si>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</si>
  <si>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</si>
  <si>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</si>
  <si>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</si>
  <si>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</si>
  <si>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</si>
  <si>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</si>
  <si>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</si>
  <si>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</si>
  <si>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</si>
  <si>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</si>
  <si>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</si>
  <si>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</si>
  <si>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</si>
  <si>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</si>
  <si>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</si>
  <si>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</si>
  <si>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</si>
  <si>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</si>
  <si>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</si>
  <si>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</si>
  <si>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</si>
  <si>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</si>
  <si>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</si>
  <si>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</si>
  <si>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</si>
  <si>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</si>
  <si>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</si>
  <si>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</si>
  <si>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</si>
  <si>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</si>
  <si>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</si>
  <si>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</si>
  <si>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</si>
  <si>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</si>
  <si>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</si>
  <si>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</si>
  <si>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</si>
  <si>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</si>
  <si>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</si>
  <si>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</si>
  <si>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</si>
  <si>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</si>
  <si>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</si>
  <si>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</si>
  <si>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</si>
  <si>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</si>
  <si>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</si>
  <si>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</si>
  <si>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</si>
  <si>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</si>
  <si>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</si>
  <si>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</si>
  <si>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</si>
  <si>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</si>
  <si>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</si>
  <si>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</si>
  <si>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</si>
  <si>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</si>
  <si>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</si>
  <si>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</si>
  <si>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</si>
  <si>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</si>
  <si>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</si>
  <si>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</si>
  <si>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</si>
  <si>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</si>
  <si>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</si>
  <si>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</si>
  <si>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</si>
  <si>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</si>
  <si>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</si>
  <si>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</si>
  <si>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</si>
  <si>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</si>
  <si>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</si>
  <si>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</si>
  <si>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</si>
  <si>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</si>
  <si>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</si>
  <si>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</si>
  <si>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</si>
  <si>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</si>
  <si>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</si>
  <si>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</si>
  <si>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</si>
  <si>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</si>
  <si>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</si>
  <si>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</si>
  <si>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</si>
  <si>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</si>
  <si>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</si>
  <si>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</si>
  <si>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</si>
  <si>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</si>
  <si>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</si>
  <si>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</si>
  <si>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</si>
  <si>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</si>
  <si>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</si>
  <si>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</si>
  <si>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</si>
  <si>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</si>
  <si>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</si>
  <si>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</si>
  <si>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</si>
  <si>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</si>
  <si>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</si>
  <si>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</si>
  <si>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</si>
  <si>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</si>
  <si>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</si>
  <si>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</si>
  <si>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</si>
  <si>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</si>
  <si>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</si>
  <si>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</si>
  <si>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</si>
  <si>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</si>
  <si>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</si>
  <si>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</si>
  <si>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</si>
  <si>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</si>
  <si>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</si>
  <si>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</si>
  <si>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</si>
  <si>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</si>
  <si>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</si>
  <si>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</si>
  <si>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</si>
  <si>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</si>
  <si>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</si>
  <si>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</si>
  <si>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</si>
  <si>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</si>
  <si>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</si>
  <si>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</si>
  <si>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</si>
  <si>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</si>
  <si>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</si>
  <si>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</si>
  <si>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</si>
  <si>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</si>
  <si>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</si>
  <si>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</si>
  <si>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</si>
  <si>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</si>
  <si>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</si>
  <si>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</si>
  <si>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</si>
  <si>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</si>
  <si>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</si>
  <si>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</si>
  <si>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</si>
  <si>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</si>
  <si>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</si>
  <si>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</si>
  <si>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</si>
  <si>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</si>
  <si>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</si>
  <si>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</si>
  <si>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</si>
  <si>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</si>
  <si>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</si>
  <si>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</si>
  <si>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</si>
  <si>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</si>
  <si>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</si>
  <si>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</si>
  <si>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</si>
  <si>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</si>
  <si>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</si>
  <si>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</si>
  <si>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</si>
  <si>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</si>
  <si>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</si>
  <si>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</si>
  <si>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</si>
  <si>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</si>
  <si>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</si>
  <si>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</si>
  <si>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</si>
  <si>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</si>
  <si>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</si>
  <si>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</si>
  <si>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</si>
  <si>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</si>
  <si>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</si>
  <si>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</si>
  <si>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</si>
  <si>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</si>
  <si>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</si>
  <si>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</si>
  <si>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</si>
  <si>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</si>
  <si>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</si>
  <si>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</si>
  <si>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</si>
  <si>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</si>
  <si>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</si>
  <si>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</si>
  <si>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</si>
  <si>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</si>
  <si>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</si>
  <si>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</si>
  <si>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</si>
  <si>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</si>
  <si>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</si>
  <si>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</si>
  <si>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</si>
  <si>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</si>
  <si>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</si>
  <si>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</si>
  <si>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</si>
  <si>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</si>
  <si>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</si>
  <si>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</si>
  <si>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</si>
  <si>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</si>
  <si>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</si>
  <si>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</si>
  <si>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</si>
  <si>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</si>
  <si>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</si>
  <si>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</si>
  <si>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</si>
  <si>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</si>
  <si>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</si>
  <si>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</si>
  <si>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</si>
  <si>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</si>
  <si>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</si>
  <si>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</si>
  <si>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</si>
  <si>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</si>
  <si>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</si>
  <si>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</si>
  <si>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</si>
  <si>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</si>
  <si>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</si>
  <si>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</si>
  <si>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</si>
  <si>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</si>
  <si>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</si>
  <si>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</si>
  <si>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</si>
  <si>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</si>
  <si>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</si>
  <si>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</si>
  <si>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</si>
  <si>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</si>
  <si>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</si>
  <si>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</si>
  <si>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</si>
  <si>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</si>
  <si>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</si>
  <si>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</si>
  <si>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</si>
  <si>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</si>
  <si>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</si>
  <si>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</si>
  <si>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</si>
  <si>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</si>
  <si>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</si>
  <si>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</si>
  <si>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</si>
  <si>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</si>
  <si>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</si>
  <si>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</si>
  <si>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</si>
  <si>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</si>
  <si>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</si>
  <si>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</si>
  <si>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</si>
  <si>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</si>
  <si>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</si>
  <si>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</si>
  <si>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</si>
  <si>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</si>
  <si>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</si>
  <si>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</si>
  <si>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</si>
  <si>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</si>
  <si>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</si>
  <si>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</si>
  <si>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</si>
  <si>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</si>
  <si>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</si>
  <si>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</si>
  <si>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</si>
  <si>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</si>
  <si>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</si>
  <si>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</si>
  <si>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</si>
  <si>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</si>
  <si>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</si>
  <si>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</si>
  <si>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</si>
  <si>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</si>
  <si>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</si>
  <si>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</si>
  <si>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</si>
  <si>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</si>
  <si>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</si>
  <si>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</si>
  <si>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</si>
  <si>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</si>
  <si>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</si>
  <si>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</si>
  <si>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</si>
  <si>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</si>
  <si>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</si>
  <si>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</si>
  <si>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</si>
  <si>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</si>
  <si>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</si>
  <si>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</si>
  <si>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</si>
  <si>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</si>
  <si>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</si>
  <si>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</si>
  <si>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</si>
  <si>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</si>
  <si>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</si>
  <si>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</si>
  <si>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</si>
  <si>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</si>
  <si>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</si>
  <si>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</si>
  <si>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</si>
  <si>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</si>
  <si>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</si>
  <si>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</si>
  <si>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</si>
  <si>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</si>
  <si>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</si>
  <si>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</si>
  <si>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</si>
  <si>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</si>
  <si>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</si>
  <si>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</si>
  <si>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</si>
  <si>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</si>
  <si>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</si>
  <si>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</si>
  <si>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</si>
  <si>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</si>
  <si>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</si>
  <si>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</si>
  <si>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</si>
  <si>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</si>
  <si>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</si>
  <si>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</si>
  <si>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</si>
  <si>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</si>
  <si>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</si>
  <si>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</si>
  <si>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</si>
  <si>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</si>
  <si>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</si>
  <si>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</si>
  <si>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</si>
  <si>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</si>
  <si>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</si>
  <si>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</si>
  <si>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</si>
  <si>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</si>
  <si>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</si>
  <si>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</si>
  <si>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</si>
  <si>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</si>
  <si>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</si>
  <si>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</si>
  <si>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</si>
  <si>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</si>
  <si>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</si>
  <si>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</si>
  <si>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</si>
  <si>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</si>
  <si>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</si>
  <si>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</si>
  <si>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</si>
  <si>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</si>
  <si>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</si>
  <si>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</si>
  <si>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</si>
  <si>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</si>
  <si>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</si>
  <si>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</si>
  <si>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</si>
  <si>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</si>
  <si>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</si>
  <si>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</si>
  <si>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</si>
  <si>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</si>
  <si>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</si>
  <si>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</si>
  <si>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</si>
  <si>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</si>
  <si>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</si>
  <si>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</si>
  <si>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</si>
  <si>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</si>
  <si>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</si>
  <si>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</si>
  <si>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</si>
  <si>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</si>
  <si>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</si>
  <si>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</si>
  <si>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</si>
  <si>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</si>
  <si>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</si>
  <si>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</si>
  <si>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</si>
  <si>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</si>
  <si>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</si>
  <si>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</si>
  <si>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</si>
  <si>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</si>
  <si>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</si>
  <si>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</si>
  <si>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</si>
  <si>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</si>
  <si>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</si>
  <si>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</si>
  <si>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</si>
  <si>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</si>
  <si>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</si>
  <si>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</si>
  <si>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</si>
  <si>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</si>
  <si>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</si>
  <si>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</si>
  <si>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</si>
  <si>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</si>
  <si>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</si>
  <si>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</si>
  <si>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</si>
  <si>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</si>
  <si>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</si>
  <si>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</si>
  <si>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</si>
  <si>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</si>
  <si>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</si>
  <si>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</si>
  <si>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</si>
  <si>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</si>
  <si>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</si>
  <si>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</si>
  <si>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</si>
  <si>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</si>
  <si>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</si>
  <si>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</si>
  <si>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</si>
  <si>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</si>
  <si>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</si>
  <si>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</si>
  <si>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</si>
  <si>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</si>
  <si>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</si>
  <si>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</si>
  <si>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</si>
  <si>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</si>
  <si>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</si>
  <si>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</si>
  <si>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</si>
  <si>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</si>
  <si>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</si>
  <si>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</si>
  <si>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</si>
  <si>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</si>
  <si>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</si>
  <si>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</si>
  <si>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</si>
  <si>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</si>
  <si>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</si>
  <si>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</si>
  <si>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</si>
  <si>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</si>
  <si>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</si>
  <si>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</si>
  <si>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</si>
  <si>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</si>
  <si>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</si>
  <si>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</si>
  <si>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</si>
  <si>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</si>
  <si>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</si>
  <si>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</si>
  <si>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</si>
  <si>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</si>
  <si>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</si>
  <si>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</si>
  <si>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</si>
  <si>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</si>
  <si>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</si>
  <si>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</si>
  <si>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</si>
  <si>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</si>
  <si>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</si>
  <si>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</si>
  <si>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</si>
  <si>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</si>
  <si>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</si>
  <si>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</si>
  <si>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</si>
  <si>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</si>
  <si>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</si>
  <si>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</si>
  <si>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</si>
  <si>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</si>
  <si>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</si>
  <si>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</si>
  <si>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</si>
  <si>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</si>
  <si>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</si>
  <si>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</si>
  <si>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</si>
  <si>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</si>
  <si>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</si>
  <si>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</si>
  <si>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</si>
  <si>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</si>
  <si>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</si>
  <si>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</si>
  <si>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</si>
  <si>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</si>
  <si>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</si>
  <si>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</si>
  <si>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</si>
  <si>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</si>
  <si>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</si>
  <si>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</si>
  <si>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</si>
  <si>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</si>
  <si>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</si>
  <si>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</si>
  <si>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</si>
  <si>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</si>
  <si>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</si>
  <si>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</si>
  <si>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</si>
  <si>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</si>
  <si>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</si>
  <si>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</si>
  <si>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</si>
  <si>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</si>
  <si>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</si>
  <si>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</si>
  <si>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</si>
  <si>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</si>
  <si>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</si>
  <si>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</si>
  <si>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</si>
  <si>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</si>
  <si>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</si>
  <si>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</si>
  <si>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</si>
  <si>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</si>
  <si>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</si>
  <si>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</si>
  <si>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</si>
  <si>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</si>
  <si>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</si>
  <si>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</si>
  <si>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</si>
  <si>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</si>
  <si>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</si>
  <si>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</si>
  <si>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</si>
  <si>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</si>
  <si>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</si>
  <si>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</si>
  <si>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</si>
  <si>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</si>
  <si>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</si>
  <si>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</si>
  <si>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</si>
  <si>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</si>
  <si>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</si>
  <si>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</si>
  <si>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</si>
  <si>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</si>
  <si>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</si>
  <si>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</si>
  <si>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</si>
  <si>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</si>
  <si>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</si>
  <si>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</si>
  <si>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</si>
  <si>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</si>
  <si>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</si>
  <si>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</si>
  <si>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</si>
  <si>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</si>
  <si>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</si>
  <si>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</si>
  <si>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</si>
  <si>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</si>
  <si>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</si>
  <si>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</si>
  <si>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</si>
  <si>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</si>
  <si>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</si>
  <si>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</si>
  <si>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</si>
  <si>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</si>
  <si>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</si>
  <si>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</si>
  <si>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</si>
  <si>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</si>
  <si>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</si>
  <si>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</si>
  <si>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</si>
  <si>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</si>
  <si>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</si>
  <si>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</si>
  <si>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</si>
  <si>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</si>
  <si>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</si>
  <si>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</si>
  <si>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</si>
  <si>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</si>
  <si>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</si>
  <si>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</si>
  <si>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</si>
  <si>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</si>
  <si>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</si>
  <si>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</si>
  <si>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</si>
  <si>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</si>
  <si>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</si>
  <si>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</si>
  <si>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</si>
  <si>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</si>
  <si>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</si>
  <si>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</si>
  <si>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</si>
  <si>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</si>
  <si>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</si>
  <si>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</si>
  <si>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</si>
  <si>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</si>
  <si>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</si>
  <si>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</si>
  <si>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</si>
  <si>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</si>
  <si>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</si>
  <si>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</si>
  <si>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</si>
  <si>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</si>
  <si>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</si>
  <si>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</si>
  <si>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</si>
  <si>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</si>
  <si>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</si>
  <si>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</si>
  <si>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</si>
  <si>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</si>
  <si>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</si>
  <si>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</si>
  <si>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</si>
  <si>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</si>
  <si>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</si>
  <si>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</si>
  <si>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</si>
  <si>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</si>
  <si>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</si>
  <si>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</si>
  <si>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</si>
  <si>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</si>
  <si>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</si>
  <si>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</si>
  <si>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</si>
  <si>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</si>
  <si>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</si>
  <si>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</si>
  <si>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</si>
  <si>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</si>
  <si>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</si>
  <si>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</si>
  <si>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</si>
  <si>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</si>
  <si>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</si>
  <si>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</si>
  <si>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</si>
  <si>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</si>
  <si>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</si>
  <si>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</si>
  <si>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</si>
  <si>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</si>
  <si>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</si>
  <si>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</si>
  <si>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</si>
  <si>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</si>
  <si>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</si>
  <si>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</si>
  <si>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</si>
  <si>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</si>
  <si>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</si>
  <si>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</si>
  <si>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</si>
  <si>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</si>
  <si>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</si>
  <si>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</si>
  <si>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</si>
  <si>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</si>
  <si>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</si>
  <si>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</si>
  <si>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</si>
  <si>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</si>
  <si>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</si>
  <si>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</si>
  <si>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</si>
  <si>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</si>
  <si>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</si>
  <si>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</si>
  <si>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</si>
  <si>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</si>
  <si>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</si>
  <si>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</si>
  <si>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</si>
  <si>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</si>
  <si>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</si>
  <si>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</si>
  <si>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</si>
  <si>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</si>
  <si>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</si>
  <si>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</si>
  <si>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</si>
  <si>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</si>
  <si>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</si>
  <si>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</si>
  <si>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</si>
  <si>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</si>
  <si>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</si>
  <si>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</si>
  <si>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</si>
  <si>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</si>
  <si>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</si>
  <si>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</si>
  <si>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</si>
  <si>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</si>
  <si>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</si>
  <si>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</si>
  <si>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</si>
  <si>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</si>
  <si>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</si>
  <si>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</si>
  <si>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</si>
  <si>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</si>
  <si>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</si>
  <si>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</si>
  <si>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</si>
  <si>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</si>
  <si>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</si>
  <si>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</si>
  <si>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</si>
  <si>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</si>
  <si>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</si>
  <si>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</si>
  <si>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</si>
  <si>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</si>
  <si>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</si>
  <si>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</si>
  <si>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</si>
  <si>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</si>
  <si>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</si>
  <si>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</si>
  <si>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</si>
  <si>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</si>
  <si>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</si>
  <si>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</si>
  <si>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</si>
  <si>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</si>
  <si>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</si>
  <si>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</si>
  <si>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</si>
  <si>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</si>
  <si>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</si>
  <si>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</si>
  <si>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</si>
  <si>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</si>
  <si>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</si>
  <si>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</si>
  <si>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</si>
  <si>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</si>
  <si>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</si>
  <si>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</si>
  <si>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</si>
  <si>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</si>
  <si>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</si>
  <si>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</si>
  <si>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</si>
  <si>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</si>
  <si>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</si>
  <si>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</si>
  <si>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</si>
  <si>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</si>
  <si>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</si>
  <si>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</si>
  <si>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</si>
  <si>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</si>
  <si>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</si>
  <si>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</si>
  <si>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</si>
  <si>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</si>
  <si>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</si>
  <si>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</si>
  <si>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</si>
  <si>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</si>
  <si>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</si>
  <si>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</si>
  <si>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</si>
  <si>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</si>
  <si>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</si>
  <si>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</si>
  <si>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</si>
  <si>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</si>
  <si>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</si>
  <si>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</si>
  <si>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</si>
  <si>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</si>
  <si>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</si>
  <si>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</si>
  <si>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</si>
  <si>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</si>
  <si>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</si>
  <si>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</si>
  <si>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</si>
  <si>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</si>
  <si>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</si>
  <si>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</si>
  <si>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</si>
  <si>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</si>
  <si>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</si>
  <si>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</si>
  <si>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</si>
  <si>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</si>
  <si>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</si>
  <si>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</si>
  <si>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</si>
  <si>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</si>
  <si>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</si>
  <si>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</si>
  <si>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</si>
  <si>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</si>
  <si>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</si>
  <si>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</si>
  <si>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</si>
  <si>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</si>
  <si>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</si>
  <si>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</si>
  <si>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</si>
  <si>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</si>
  <si>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</si>
  <si>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</si>
  <si>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</si>
  <si>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</si>
  <si>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</si>
  <si>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</si>
  <si>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</si>
  <si>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</si>
  <si>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</si>
  <si>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</si>
  <si>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</si>
  <si>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</si>
  <si>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</si>
  <si>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</si>
  <si>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</si>
  <si>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</si>
  <si>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</si>
  <si>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</si>
  <si>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</si>
  <si>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</si>
  <si>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</si>
  <si>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</si>
  <si>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</si>
  <si>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</si>
  <si>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</si>
  <si>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</si>
  <si>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</si>
  <si>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</si>
  <si>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</si>
  <si>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</si>
  <si>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</si>
  <si>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</si>
  <si>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</si>
  <si>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</si>
  <si>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</si>
  <si>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</si>
  <si>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</si>
  <si>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</si>
  <si>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</si>
  <si>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</si>
  <si>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</si>
  <si>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</si>
  <si>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</si>
  <si>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</si>
  <si>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</si>
  <si>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</si>
  <si>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</si>
  <si>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</si>
  <si>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</si>
  <si>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</si>
  <si>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</si>
  <si>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</si>
  <si>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</si>
  <si>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</si>
  <si>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</si>
  <si>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</si>
  <si>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</si>
  <si>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</si>
  <si>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</si>
  <si>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</si>
  <si>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</si>
  <si>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</si>
  <si>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</si>
  <si>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</si>
  <si>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</si>
  <si>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</si>
  <si>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</si>
  <si>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</si>
  <si>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</si>
  <si>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</si>
  <si>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</si>
  <si>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</si>
  <si>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</si>
  <si>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</si>
  <si>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</si>
  <si>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</si>
  <si>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</si>
  <si>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</si>
  <si>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</si>
  <si>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</si>
  <si>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</si>
  <si>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</si>
  <si>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</si>
  <si>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</si>
  <si>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</si>
  <si>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</si>
  <si>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</si>
  <si>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</si>
  <si>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</si>
  <si>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</si>
  <si>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</si>
  <si>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</si>
  <si>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</si>
  <si>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</si>
  <si>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</si>
  <si>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</si>
  <si>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</si>
  <si>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</si>
  <si>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</si>
  <si>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</si>
  <si>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</si>
  <si>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</si>
  <si>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</si>
  <si>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</si>
  <si>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</si>
  <si>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</si>
  <si>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</si>
  <si>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</si>
  <si>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</si>
  <si>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</si>
  <si>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</si>
  <si>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</si>
  <si>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</si>
  <si>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</si>
  <si>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</si>
  <si>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</si>
  <si>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</si>
  <si>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</si>
  <si>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</si>
  <si>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</si>
  <si>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</si>
  <si>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</si>
  <si>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</si>
  <si>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</si>
  <si>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</si>
  <si>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</si>
  <si>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</si>
  <si>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</si>
  <si>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</si>
  <si>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</si>
  <si>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</si>
  <si>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</si>
  <si>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</si>
  <si>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</si>
  <si>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</si>
  <si>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</si>
  <si>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</si>
  <si>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</si>
  <si>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</si>
  <si>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</si>
  <si>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</si>
  <si>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</si>
  <si>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</si>
  <si>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</si>
  <si>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</si>
  <si>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</si>
  <si>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</si>
  <si>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</si>
  <si>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</si>
  <si>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</si>
  <si>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</si>
  <si>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</si>
  <si>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</si>
  <si>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</si>
  <si>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</si>
  <si>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</si>
  <si>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</si>
  <si>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</si>
  <si>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</si>
  <si>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</si>
  <si>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</si>
  <si>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</si>
  <si>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</si>
  <si>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</si>
  <si>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</si>
  <si>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</si>
  <si>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</si>
  <si>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</si>
  <si>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</si>
  <si>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</si>
  <si>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</si>
  <si>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</si>
  <si>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</si>
  <si>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</si>
  <si>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</si>
  <si>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</si>
  <si>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</si>
  <si>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</si>
  <si>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</si>
  <si>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</si>
  <si>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</si>
  <si>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</si>
  <si>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</si>
  <si>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</si>
  <si>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</si>
  <si>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</si>
  <si>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</si>
  <si>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</si>
  <si>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</si>
  <si>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</si>
  <si>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</si>
  <si>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</si>
  <si>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</si>
  <si>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</si>
  <si>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</si>
  <si>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</si>
  <si>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</si>
  <si>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</si>
  <si>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</si>
  <si>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</si>
  <si>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</si>
  <si>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</si>
  <si>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</si>
  <si>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</si>
  <si>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</si>
  <si>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</si>
  <si>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</si>
  <si>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</si>
  <si>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</si>
  <si>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</si>
  <si>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</si>
  <si>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</si>
  <si>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</si>
  <si>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</si>
  <si>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</si>
  <si>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</si>
  <si>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</si>
  <si>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</si>
  <si>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</si>
  <si>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</si>
  <si>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</si>
  <si>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</si>
  <si>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</si>
  <si>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</si>
  <si>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</si>
  <si>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</si>
  <si>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</si>
  <si>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</si>
  <si>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</si>
  <si>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</si>
  <si>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</si>
  <si>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</si>
  <si>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</si>
  <si>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</si>
  <si>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</si>
  <si>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</si>
  <si>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</si>
  <si>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</si>
  <si>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</si>
  <si>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</si>
  <si>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</si>
  <si>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</si>
  <si>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</si>
  <si>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</si>
  <si>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</si>
  <si>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</si>
  <si>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</si>
  <si>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</si>
  <si>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</si>
  <si>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</si>
  <si>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</si>
  <si>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</si>
  <si>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</si>
  <si>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</si>
  <si>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</si>
  <si>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</si>
  <si>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</si>
  <si>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</si>
  <si>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</si>
  <si>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</si>
  <si>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</si>
  <si>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</si>
  <si>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</si>
  <si>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</si>
  <si>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</si>
  <si>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</si>
  <si>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</si>
  <si>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</si>
  <si>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</si>
  <si>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</si>
  <si>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</si>
  <si>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</si>
  <si>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</si>
  <si>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</si>
  <si>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</si>
  <si>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</si>
  <si>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</si>
  <si>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</si>
  <si>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</si>
  <si>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</si>
  <si>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</si>
  <si>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</si>
  <si>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</si>
  <si>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</si>
  <si>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</si>
  <si>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</si>
  <si>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</si>
  <si>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</si>
  <si>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</si>
  <si>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</si>
  <si>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</si>
  <si>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</si>
  <si>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</si>
  <si>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</si>
  <si>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</si>
  <si>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</si>
  <si>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</si>
  <si>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</si>
  <si>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</si>
  <si>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</si>
  <si>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</si>
  <si>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</si>
  <si>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</si>
  <si>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</si>
  <si>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</si>
  <si>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</si>
  <si>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</si>
  <si>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</si>
  <si>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</si>
  <si>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</si>
  <si>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</si>
  <si>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</si>
  <si>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</si>
  <si>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</si>
  <si>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</si>
  <si>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</si>
  <si>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</si>
  <si>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</si>
  <si>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</si>
  <si>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</si>
  <si>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</si>
  <si>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</si>
  <si>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</si>
  <si>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</si>
  <si>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</si>
  <si>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</si>
  <si>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</si>
  <si>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</si>
  <si>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</si>
  <si>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</si>
  <si>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</si>
  <si>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</si>
  <si>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</si>
  <si>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</si>
  <si>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</si>
  <si>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</si>
  <si>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</si>
  <si>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</si>
  <si>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</si>
  <si>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</si>
  <si>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</si>
  <si>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</si>
  <si>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</si>
  <si>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</si>
  <si>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</si>
  <si>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</si>
  <si>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</si>
  <si>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</si>
  <si>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</si>
  <si>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</si>
  <si>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</si>
  <si>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</si>
  <si>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</si>
  <si>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</si>
  <si>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</si>
  <si>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</si>
  <si>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</si>
  <si>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</si>
  <si>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</si>
  <si>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</si>
  <si>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</si>
  <si>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</si>
  <si>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</si>
  <si>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</si>
  <si>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</si>
  <si>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</si>
  <si>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</si>
  <si>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</si>
  <si>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</si>
  <si>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</si>
  <si>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</si>
  <si>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</si>
  <si>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</si>
  <si>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</si>
  <si>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</si>
  <si>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</si>
  <si>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</si>
  <si>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</si>
  <si>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</si>
  <si>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</si>
  <si>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</si>
  <si>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</si>
  <si>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</si>
  <si>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</si>
  <si>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</si>
  <si>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</si>
  <si>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</si>
  <si>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</si>
  <si>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</si>
  <si>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</si>
  <si>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</si>
  <si>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</si>
  <si>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</si>
  <si>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</si>
  <si>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</si>
  <si>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</si>
  <si>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</si>
  <si>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</si>
  <si>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</si>
  <si>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</si>
  <si>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</si>
  <si>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</si>
  <si>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</si>
  <si>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</si>
  <si>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</si>
  <si>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</si>
  <si>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</si>
  <si>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</si>
  <si>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</si>
  <si>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</si>
  <si>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</si>
  <si>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</si>
  <si>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</si>
  <si>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</si>
  <si>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</si>
  <si>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</si>
  <si>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</si>
  <si>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</si>
  <si>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</si>
  <si>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</si>
  <si>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</si>
  <si>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</si>
  <si>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</si>
  <si>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</si>
  <si>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</si>
  <si>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</si>
  <si>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</si>
  <si>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</si>
  <si>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</si>
  <si>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</si>
  <si>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</si>
  <si>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</si>
  <si>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</si>
  <si>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</si>
  <si>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</si>
  <si>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</si>
  <si>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</si>
  <si>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</si>
  <si>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</si>
  <si>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</si>
  <si>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</si>
  <si>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</si>
  <si>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</si>
  <si>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</si>
  <si>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</si>
  <si>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</si>
  <si>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</si>
  <si>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</si>
  <si>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</si>
  <si>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</si>
  <si>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</si>
  <si>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</si>
  <si>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</si>
  <si>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</si>
  <si>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</si>
  <si>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</si>
  <si>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</si>
  <si>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</si>
  <si>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</si>
  <si>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</si>
  <si>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</si>
  <si>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</si>
  <si>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</si>
  <si>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</si>
  <si>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</si>
  <si>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</si>
  <si>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</si>
  <si>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</si>
  <si>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</si>
  <si>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</si>
  <si>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</si>
  <si>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</si>
  <si>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</si>
  <si>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</si>
  <si>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</si>
  <si>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</si>
  <si>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</si>
  <si>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</si>
  <si>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</si>
  <si>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</si>
  <si>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</si>
  <si>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</si>
  <si>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</si>
  <si>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</si>
  <si>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</si>
  <si>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</si>
  <si>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</si>
  <si>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</si>
  <si>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</si>
  <si>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</si>
  <si>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</si>
  <si>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</si>
  <si>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</si>
  <si>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</si>
  <si>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</si>
  <si>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</si>
  <si>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</si>
  <si>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</si>
  <si>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</si>
  <si>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</si>
  <si>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</si>
  <si>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</si>
  <si>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</si>
  <si>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</si>
  <si>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</si>
  <si>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</si>
  <si>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</si>
  <si>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</si>
  <si>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</si>
  <si>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</si>
  <si>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</si>
  <si>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</si>
  <si>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</si>
  <si>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</si>
  <si>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</si>
  <si>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</si>
  <si>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</si>
  <si>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</si>
  <si>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</si>
  <si>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</si>
  <si>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</si>
  <si>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</si>
  <si>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</si>
  <si>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</si>
  <si>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</si>
  <si>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</si>
  <si>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</si>
  <si>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</si>
  <si>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</si>
  <si>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</si>
  <si>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</si>
  <si>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</si>
  <si>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</si>
  <si>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</si>
  <si>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</si>
  <si>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</si>
  <si>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</si>
  <si>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</si>
  <si>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</si>
  <si>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</si>
  <si>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</si>
  <si>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</si>
  <si>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</si>
  <si>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</si>
  <si>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</si>
  <si>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</si>
  <si>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</si>
  <si>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</si>
  <si>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</si>
  <si>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</si>
  <si>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</si>
  <si>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</si>
  <si>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</si>
  <si>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</si>
  <si>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</si>
  <si>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</si>
  <si>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</si>
  <si>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</si>
  <si>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</si>
  <si>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</si>
  <si>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</si>
  <si>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</si>
  <si>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</si>
  <si>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</si>
  <si>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</si>
  <si>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</si>
  <si>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</si>
  <si>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</si>
  <si>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</si>
  <si>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</si>
  <si>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</si>
  <si>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</si>
  <si>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</si>
  <si>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</si>
  <si>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</si>
  <si>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</si>
  <si>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</si>
  <si>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</si>
  <si>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</si>
  <si>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</si>
  <si>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</si>
  <si>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</si>
  <si>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</si>
  <si>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</si>
  <si>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</si>
  <si>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</si>
  <si>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</si>
  <si>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</si>
  <si>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</si>
  <si>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</si>
  <si>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</si>
  <si>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</si>
  <si>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</si>
  <si>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</si>
  <si>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</si>
  <si>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</si>
  <si>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</si>
  <si>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</si>
  <si>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</si>
  <si>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</si>
  <si>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</si>
  <si>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</si>
  <si>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</si>
  <si>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</si>
  <si>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</si>
  <si>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</si>
  <si>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</si>
  <si>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</si>
  <si>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</si>
  <si>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</si>
  <si>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</si>
  <si>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</si>
  <si>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</si>
  <si>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</si>
  <si>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</si>
  <si>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</si>
  <si>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</si>
  <si>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</si>
  <si>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</si>
  <si>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</si>
  <si>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</si>
  <si>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</si>
  <si>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</si>
  <si>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</si>
  <si>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</si>
  <si>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</si>
  <si>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</si>
  <si>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</si>
  <si>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</si>
  <si>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</si>
  <si>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</si>
  <si>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</si>
  <si>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</si>
  <si>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</si>
  <si>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</si>
  <si>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</si>
  <si>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</si>
  <si>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</si>
  <si>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</si>
  <si>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</si>
  <si>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</si>
  <si>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</si>
  <si>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</si>
  <si>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</si>
  <si>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</si>
  <si>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</si>
  <si>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</si>
  <si>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</si>
  <si>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</si>
  <si>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</si>
  <si>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</si>
  <si>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</si>
  <si>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</si>
  <si>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</si>
  <si>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</si>
  <si>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</si>
  <si>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</si>
  <si>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</si>
  <si>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</si>
  <si>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</si>
  <si>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</si>
  <si>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</si>
  <si>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</si>
  <si>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</si>
  <si>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</si>
  <si>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</si>
  <si>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</si>
  <si>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</si>
  <si>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</si>
  <si>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</si>
  <si>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</si>
  <si>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</si>
  <si>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</si>
  <si>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</si>
  <si>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</si>
  <si>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</si>
  <si>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</si>
  <si>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</si>
  <si>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</si>
  <si>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</si>
  <si>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</si>
  <si>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</si>
  <si>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</si>
  <si>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</si>
  <si>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</si>
  <si>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</si>
  <si>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</si>
  <si>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</si>
  <si>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</si>
  <si>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</si>
  <si>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</si>
  <si>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</si>
  <si>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</si>
  <si>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</si>
  <si>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</si>
  <si>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</si>
  <si>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</si>
  <si>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</si>
  <si>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</si>
  <si>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</si>
  <si>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</si>
  <si>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</si>
  <si>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</si>
  <si>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</si>
  <si>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</si>
  <si>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</si>
  <si>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</si>
  <si>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</si>
  <si>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</si>
  <si>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</si>
  <si>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</si>
  <si>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</si>
  <si>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</si>
  <si>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</si>
  <si>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</si>
  <si>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</si>
  <si>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</si>
  <si>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</si>
  <si>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</si>
  <si>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</si>
  <si>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</si>
  <si>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</si>
  <si>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</si>
  <si>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</si>
  <si>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</si>
  <si>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</si>
  <si>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</si>
  <si>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</si>
  <si>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</si>
  <si>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</si>
  <si>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</si>
  <si>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</si>
  <si>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</si>
  <si>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</si>
  <si>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</si>
  <si>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</si>
  <si>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</si>
  <si>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</si>
  <si>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</si>
  <si>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</si>
  <si>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</si>
  <si>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</si>
  <si>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</si>
  <si>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</si>
  <si>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</si>
  <si>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</si>
  <si>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</si>
  <si>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</si>
  <si>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</si>
  <si>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</si>
  <si>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</si>
  <si>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</si>
  <si>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</si>
  <si>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</si>
  <si>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</si>
  <si>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</si>
  <si>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</si>
  <si>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</si>
  <si>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</si>
  <si>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</si>
  <si>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</si>
  <si>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</si>
  <si>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</si>
  <si>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</si>
  <si>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</si>
  <si>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</si>
  <si>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</si>
  <si>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</si>
  <si>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</si>
  <si>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</si>
  <si>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</si>
  <si>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</si>
  <si>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</si>
  <si>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</si>
  <si>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</si>
  <si>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</si>
  <si>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</si>
  <si>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</si>
  <si>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</si>
  <si>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</si>
  <si>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</si>
  <si>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</si>
  <si>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</si>
  <si>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</si>
  <si>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</si>
  <si>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</si>
  <si>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</si>
  <si>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</si>
  <si>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</si>
  <si>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</si>
  <si>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</si>
  <si>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</si>
  <si>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</si>
  <si>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</si>
  <si>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</si>
  <si>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</si>
  <si>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</si>
  <si>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</si>
  <si>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</si>
  <si>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</si>
  <si>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</si>
  <si>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</si>
  <si>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</si>
  <si>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</si>
  <si>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</si>
  <si>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</si>
  <si>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</si>
  <si>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</si>
  <si>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</si>
  <si>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</si>
  <si>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</si>
  <si>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</si>
  <si>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</si>
  <si>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</si>
  <si>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</si>
  <si>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</si>
  <si>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</si>
  <si>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</si>
  <si>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</si>
  <si>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</si>
  <si>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</si>
  <si>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</si>
  <si>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</si>
  <si>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</si>
  <si>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</si>
  <si>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</si>
  <si>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</si>
  <si>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</si>
  <si>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</si>
  <si>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</si>
  <si>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</si>
  <si>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</si>
  <si>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</si>
  <si>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</si>
  <si>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</si>
  <si>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</si>
  <si>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</si>
  <si>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</si>
  <si>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</si>
  <si>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</si>
  <si>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</si>
  <si>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</si>
  <si>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</si>
  <si>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</si>
  <si>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</si>
  <si>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</si>
  <si>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</si>
  <si>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</si>
  <si>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</si>
  <si>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</si>
  <si>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</si>
  <si>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</si>
  <si>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</si>
  <si>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</si>
  <si>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</si>
  <si>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</si>
  <si>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</si>
  <si>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</si>
  <si>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</si>
  <si>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</si>
  <si>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</si>
  <si>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</si>
  <si>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</si>
  <si>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</si>
  <si>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</si>
  <si>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</si>
  <si>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</si>
  <si>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</si>
  <si>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</si>
  <si>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</si>
  <si>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</si>
  <si>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</si>
  <si>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</si>
  <si>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</si>
  <si>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</si>
  <si>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</si>
  <si>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</si>
  <si>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</si>
  <si>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</si>
  <si>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</si>
  <si>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</si>
  <si>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</si>
  <si>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</si>
  <si>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</si>
  <si>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</si>
  <si>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</si>
  <si>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</si>
  <si>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</si>
  <si>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</si>
  <si>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</si>
  <si>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</si>
  <si>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</si>
  <si>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</si>
  <si>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</si>
  <si>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</si>
  <si>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</si>
  <si>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</si>
  <si>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</si>
  <si>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</si>
  <si>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</si>
  <si>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</si>
  <si>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</si>
  <si>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</si>
  <si>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</si>
  <si>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</si>
  <si>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</si>
  <si>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</si>
  <si>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</si>
  <si>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</si>
  <si>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</si>
  <si>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</si>
  <si>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</si>
  <si>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</si>
  <si>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</si>
  <si>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</si>
  <si>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</si>
  <si>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</si>
  <si>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</si>
  <si>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</si>
  <si>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</si>
  <si>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</si>
  <si>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</si>
  <si>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</si>
  <si>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</si>
  <si>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</si>
  <si>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</si>
  <si>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</si>
  <si>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</si>
  <si>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</si>
  <si>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</si>
  <si>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</si>
  <si>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</si>
  <si>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</si>
  <si>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</si>
  <si>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</si>
  <si>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</si>
  <si>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</si>
  <si>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</si>
  <si>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</si>
  <si>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</si>
  <si>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</si>
  <si>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</si>
  <si>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</si>
  <si>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</si>
  <si>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</si>
  <si>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</si>
  <si>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</si>
  <si>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</si>
  <si>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</si>
  <si>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</si>
  <si>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</si>
  <si>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</si>
  <si>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</si>
  <si>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</si>
  <si>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</si>
  <si>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</si>
  <si>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</si>
  <si>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</si>
  <si>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</si>
  <si>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</si>
  <si>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</si>
  <si>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</si>
  <si>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</si>
  <si>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</si>
  <si>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</si>
  <si>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</si>
  <si>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</si>
  <si>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</si>
  <si>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</si>
  <si>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</si>
  <si>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</si>
  <si>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</si>
  <si>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</si>
  <si>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</si>
  <si>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</si>
  <si>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</si>
  <si>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</si>
  <si>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</si>
  <si>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</si>
  <si>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</si>
  <si>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</si>
  <si>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</si>
  <si>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</si>
  <si>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</si>
  <si>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</si>
  <si>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</si>
  <si>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</si>
  <si>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</si>
  <si>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</si>
  <si>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</si>
  <si>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</si>
  <si>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</si>
  <si>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</si>
  <si>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</si>
  <si>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</si>
  <si>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</si>
  <si>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</si>
  <si>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</si>
  <si>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</si>
  <si>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</si>
  <si>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</si>
  <si>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</si>
  <si>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</si>
  <si>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</si>
  <si>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</si>
  <si>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</si>
  <si>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</si>
  <si>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</si>
  <si>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</si>
  <si>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</si>
  <si>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</si>
  <si>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</si>
  <si>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</si>
  <si>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</si>
  <si>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</si>
  <si>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</si>
  <si>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</si>
  <si>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</si>
  <si>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</si>
  <si>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</si>
  <si>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</si>
  <si>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</si>
  <si>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</si>
  <si>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</si>
  <si>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</si>
  <si>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</si>
  <si>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</si>
  <si>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</si>
  <si>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</si>
  <si>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</si>
  <si>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</si>
  <si>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</si>
  <si>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</si>
  <si>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</si>
  <si>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</si>
  <si>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</si>
  <si>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</si>
  <si>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</si>
  <si>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</si>
  <si>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</si>
  <si>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</si>
  <si>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</si>
  <si>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</si>
  <si>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</si>
  <si>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</si>
  <si>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</si>
  <si>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</si>
  <si>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</si>
  <si>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</si>
  <si>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</si>
  <si>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</si>
  <si>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</si>
  <si>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</si>
  <si>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</si>
  <si>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</si>
  <si>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</si>
  <si>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</si>
  <si>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</si>
  <si>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</si>
  <si>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</si>
  <si>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</si>
  <si>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</si>
  <si>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</si>
  <si>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</si>
  <si>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</si>
  <si>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</si>
  <si>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</si>
  <si>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</si>
  <si>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</si>
  <si>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</si>
  <si>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</si>
  <si>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</si>
  <si>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</si>
  <si>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</si>
  <si>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</si>
  <si>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</si>
  <si>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</si>
  <si>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</si>
  <si>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</si>
  <si>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</si>
  <si>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</si>
  <si>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</si>
  <si>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</si>
  <si>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</si>
  <si>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</si>
  <si>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</si>
  <si>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</si>
  <si>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</si>
  <si>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</si>
  <si>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</si>
  <si>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</si>
  <si>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</si>
  <si>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</si>
  <si>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</si>
  <si>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</si>
  <si>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</si>
  <si>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</si>
  <si>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</si>
  <si>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</si>
  <si>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</si>
  <si>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</si>
  <si>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</si>
  <si>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</si>
  <si>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</si>
  <si>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</si>
  <si>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</si>
  <si>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</si>
  <si>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</si>
  <si>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</si>
  <si>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</si>
  <si>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</si>
  <si>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</si>
  <si>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</si>
  <si>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</si>
  <si>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</si>
  <si>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</si>
  <si>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</si>
  <si>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</si>
  <si>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</si>
  <si>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</si>
  <si>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</si>
  <si>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</si>
  <si>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</si>
  <si>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</si>
  <si>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</si>
  <si>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</si>
  <si>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</si>
  <si>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</si>
  <si>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</si>
  <si>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</si>
  <si>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</si>
  <si>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</si>
  <si>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</si>
  <si>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</si>
  <si>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</si>
  <si>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</si>
  <si>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</si>
  <si>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</si>
  <si>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</si>
  <si>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</si>
  <si>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</si>
  <si>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</si>
  <si>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</si>
  <si>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</si>
  <si>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</si>
  <si>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</si>
  <si>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</si>
  <si>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</si>
  <si>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</si>
  <si>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</si>
  <si>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</si>
  <si>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</si>
  <si>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</si>
  <si>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</si>
  <si>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</si>
  <si>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</si>
  <si>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</si>
  <si>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</si>
  <si>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</si>
  <si>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</si>
  <si>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</si>
  <si>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</si>
  <si>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</si>
  <si>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</si>
  <si>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</si>
  <si>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</si>
  <si>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</si>
  <si>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</si>
  <si>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</si>
  <si>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</si>
  <si>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</si>
  <si>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</si>
  <si>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</si>
  <si>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</si>
  <si>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</si>
  <si>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</si>
  <si>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</si>
  <si>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</si>
  <si>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</si>
  <si>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</si>
  <si>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</si>
  <si>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</si>
  <si>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</si>
  <si>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</si>
  <si>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</si>
  <si>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</si>
  <si>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</si>
  <si>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</si>
  <si>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</si>
  <si>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</si>
  <si>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</si>
  <si>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</si>
  <si>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</si>
  <si>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</si>
  <si>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</si>
  <si>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</si>
  <si>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</si>
  <si>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</si>
  <si>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</si>
  <si>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</si>
  <si>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</si>
  <si>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</si>
  <si>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</si>
  <si>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</si>
  <si>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</si>
  <si>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</si>
  <si>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</si>
  <si>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</si>
  <si>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</si>
  <si>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</si>
  <si>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</si>
  <si>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</si>
  <si>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</si>
  <si>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</si>
  <si>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</si>
  <si>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</si>
  <si>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</si>
  <si>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</si>
  <si>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</si>
  <si>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</si>
  <si>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</si>
  <si>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</si>
  <si>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</si>
  <si>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</si>
  <si>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</si>
  <si>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</si>
  <si>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</si>
  <si>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</si>
  <si>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</si>
  <si>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</si>
  <si>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</si>
  <si>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</si>
  <si>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</si>
  <si>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</si>
  <si>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</si>
  <si>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</si>
  <si>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</si>
  <si>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</si>
  <si>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</si>
  <si>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</si>
  <si>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</si>
  <si>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</si>
  <si>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</si>
  <si>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</si>
  <si>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</si>
  <si>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</si>
  <si>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</si>
  <si>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</si>
  <si>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</si>
  <si>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</si>
  <si>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</si>
  <si>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</si>
  <si>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</si>
  <si>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</si>
  <si>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</si>
  <si>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</si>
  <si>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</si>
  <si>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</si>
  <si>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</si>
  <si>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</si>
  <si>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</si>
  <si>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</si>
  <si>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</si>
  <si>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</si>
  <si>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</si>
  <si>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</si>
  <si>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</si>
  <si>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</si>
  <si>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</si>
  <si>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</si>
  <si>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</si>
  <si>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</si>
  <si>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</si>
  <si>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</si>
  <si>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</si>
  <si>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</si>
  <si>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</si>
  <si>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</si>
  <si>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</si>
  <si>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</si>
  <si>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</si>
  <si>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</si>
  <si>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</si>
  <si>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</si>
  <si>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</si>
  <si>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</si>
  <si>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</si>
  <si>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</si>
  <si>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</si>
  <si>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</si>
  <si>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</si>
  <si>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</si>
  <si>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</si>
  <si>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</si>
  <si>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</si>
  <si>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</si>
  <si>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</si>
  <si>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</si>
  <si>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</si>
  <si>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</si>
  <si>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</si>
  <si>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</si>
  <si>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</si>
  <si>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</si>
  <si>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</si>
  <si>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</si>
  <si>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</si>
  <si>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</si>
  <si>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</si>
  <si>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</si>
  <si>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</si>
  <si>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</si>
  <si>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</si>
  <si>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</si>
  <si>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</si>
  <si>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</si>
  <si>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</si>
  <si>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</si>
  <si>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</si>
  <si>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</si>
  <si>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</si>
  <si>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</si>
  <si>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</si>
  <si>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</si>
  <si>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</si>
  <si>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</si>
  <si>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</si>
  <si>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</si>
  <si>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</si>
  <si>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</si>
  <si>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</si>
  <si>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</si>
  <si>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</si>
  <si>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</si>
  <si>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</si>
  <si>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</si>
  <si>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</si>
  <si>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</si>
  <si>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</si>
  <si>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</si>
  <si>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</si>
  <si>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</si>
  <si>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</si>
  <si>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</si>
  <si>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</si>
  <si>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</si>
  <si>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</si>
  <si>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</si>
  <si>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</si>
  <si>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</si>
  <si>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</si>
  <si>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</si>
  <si>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</si>
  <si>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</si>
  <si>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</si>
  <si>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</si>
  <si>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</si>
  <si>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</si>
  <si>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</si>
  <si>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</si>
  <si>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</si>
  <si>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</si>
  <si>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</si>
  <si>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</si>
  <si>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</si>
  <si>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</si>
  <si>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</si>
  <si>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</si>
  <si>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</si>
  <si>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</si>
  <si>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</si>
  <si>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</si>
  <si>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</si>
  <si>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</si>
  <si>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</si>
  <si>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</si>
  <si>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</si>
  <si>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</si>
  <si>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</si>
  <si>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</si>
  <si>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</si>
  <si>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</si>
  <si>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</si>
  <si>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</si>
  <si>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</si>
  <si>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</si>
  <si>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</si>
  <si>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</si>
  <si>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</si>
  <si>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</si>
  <si>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</si>
  <si>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</si>
  <si>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</si>
  <si>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</si>
  <si>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</si>
  <si>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</si>
  <si>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</si>
  <si>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</si>
  <si>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</si>
  <si>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</si>
  <si>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</si>
  <si>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</si>
  <si>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</si>
  <si>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</si>
  <si>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</si>
  <si>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</si>
  <si>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</si>
  <si>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</si>
  <si>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</si>
  <si>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</si>
  <si>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</si>
  <si>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</si>
  <si>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</si>
  <si>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</si>
  <si>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</si>
  <si>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</si>
  <si>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</si>
  <si>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</si>
  <si>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</si>
  <si>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</si>
  <si>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</si>
  <si>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</si>
  <si>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</si>
  <si>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</si>
  <si>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</si>
  <si>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</si>
  <si>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</si>
  <si>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</si>
  <si>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</si>
  <si>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</si>
  <si>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</si>
  <si>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</si>
  <si>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</si>
  <si>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</si>
  <si>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</si>
  <si>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</si>
  <si>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</si>
  <si>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</si>
  <si>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</si>
  <si>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</si>
  <si>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</si>
  <si>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</si>
  <si>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</si>
  <si>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</si>
  <si>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</si>
  <si>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</si>
  <si>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</si>
  <si>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</si>
  <si>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</si>
  <si>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</si>
  <si>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</si>
  <si>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</si>
  <si>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</si>
  <si>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</si>
  <si>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</si>
  <si>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</si>
  <si>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</si>
  <si>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</si>
  <si>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</si>
  <si>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</si>
  <si>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</si>
  <si>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</si>
  <si>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</si>
  <si>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</si>
  <si>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</si>
  <si>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</si>
  <si>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</si>
  <si>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</si>
  <si>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</si>
  <si>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</si>
  <si>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</si>
  <si>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</si>
  <si>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</si>
  <si>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</si>
  <si>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</si>
  <si>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</si>
  <si>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</si>
  <si>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</si>
  <si>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</si>
  <si>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</si>
  <si>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</si>
  <si>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</si>
  <si>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</si>
  <si>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</si>
  <si>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</si>
  <si>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</si>
  <si>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</si>
  <si>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</si>
  <si>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</si>
  <si>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</si>
  <si>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</si>
  <si>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</si>
  <si>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</si>
  <si>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</si>
  <si>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</si>
  <si>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</si>
  <si>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</si>
  <si>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</si>
  <si>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</si>
  <si>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</si>
  <si>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</si>
  <si>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</si>
  <si>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</si>
  <si>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</si>
  <si>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</si>
  <si>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</si>
  <si>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</si>
  <si>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</si>
  <si>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</si>
  <si>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</si>
  <si>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</si>
  <si>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</si>
  <si>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</si>
  <si>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</si>
  <si>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</si>
  <si>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</si>
  <si>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</si>
  <si>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</si>
  <si>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</si>
  <si>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</si>
  <si>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</si>
  <si>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</si>
  <si>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</si>
  <si>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</si>
  <si>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</si>
  <si>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</si>
  <si>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</si>
  <si>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</si>
  <si>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</si>
  <si>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</si>
  <si>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</si>
  <si>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</si>
  <si>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</si>
  <si>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</si>
  <si>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</si>
  <si>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</si>
  <si>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</si>
  <si>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</si>
  <si>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</si>
  <si>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</si>
  <si>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</si>
  <si>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</si>
  <si>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</si>
  <si>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</si>
  <si>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</si>
  <si>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</si>
  <si>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</si>
  <si>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</si>
  <si>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</si>
  <si>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</si>
  <si>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</si>
  <si>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</si>
  <si>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</si>
  <si>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</si>
  <si>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</si>
  <si>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</si>
  <si>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</si>
  <si>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</si>
  <si>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</si>
  <si>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</si>
  <si>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</si>
  <si>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</si>
  <si>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</si>
  <si>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</si>
  <si>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</si>
  <si>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</si>
  <si>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</si>
  <si>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</si>
  <si>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</si>
  <si>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</si>
  <si>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</si>
  <si>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</si>
  <si>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</si>
  <si>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</si>
  <si>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</si>
  <si>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</si>
  <si>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</si>
  <si>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</si>
  <si>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</si>
  <si>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</si>
  <si>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</si>
  <si>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</si>
  <si>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</si>
  <si>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</si>
  <si>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</si>
  <si>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</si>
  <si>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</si>
  <si>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</si>
  <si>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</si>
  <si>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</si>
  <si>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</si>
  <si>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</si>
  <si>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</si>
  <si>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</si>
  <si>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</si>
  <si>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</si>
  <si>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</si>
  <si>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</si>
  <si>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</si>
  <si>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</si>
  <si>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</si>
  <si>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</si>
  <si>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</si>
  <si>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</si>
  <si>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</si>
  <si>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</si>
  <si>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</si>
  <si>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</si>
  <si>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</si>
  <si>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</si>
  <si>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</si>
  <si>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</si>
  <si>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</si>
  <si>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</si>
  <si>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</si>
  <si>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</si>
  <si>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</si>
  <si>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</si>
  <si>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</si>
  <si>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</si>
  <si>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</si>
  <si>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</si>
  <si>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</si>
  <si>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</si>
  <si>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</si>
  <si>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</si>
  <si>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</si>
  <si>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</si>
  <si>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</si>
  <si>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</si>
  <si>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</si>
  <si>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</si>
  <si>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</si>
  <si>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</si>
  <si>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</si>
  <si>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</si>
  <si>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</si>
  <si>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</si>
  <si>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</si>
  <si>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</si>
  <si>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</si>
  <si>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</si>
  <si>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</si>
  <si>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</si>
  <si>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</si>
  <si>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</si>
  <si>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</si>
  <si>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</si>
  <si>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</si>
  <si>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</si>
  <si>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</si>
  <si>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</si>
  <si>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</si>
  <si>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</si>
  <si>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</si>
  <si>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</si>
  <si>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</si>
  <si>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</si>
  <si>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</si>
  <si>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</si>
  <si>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</si>
  <si>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</si>
  <si>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</si>
  <si>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</si>
  <si>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</si>
  <si>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</si>
  <si>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</si>
  <si>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</si>
  <si>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</si>
  <si>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</si>
  <si>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</si>
  <si>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</si>
  <si>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</si>
  <si>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</si>
  <si>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</si>
  <si>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</si>
  <si>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</si>
  <si>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</si>
  <si>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</si>
  <si>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</si>
  <si>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</si>
  <si>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</si>
  <si>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</si>
  <si>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</si>
  <si>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</si>
  <si>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</si>
  <si>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</si>
  <si>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</si>
  <si>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</si>
  <si>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</si>
  <si>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</si>
  <si>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</si>
  <si>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</si>
  <si>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</si>
  <si>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</si>
  <si>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</si>
  <si>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</si>
  <si>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</si>
  <si>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</si>
  <si>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</si>
  <si>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</si>
  <si>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</si>
  <si>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</si>
  <si>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</si>
  <si>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</si>
  <si>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</si>
  <si>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</si>
  <si>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</si>
  <si>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</si>
  <si>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</si>
  <si>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</si>
  <si>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</si>
  <si>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</si>
  <si>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</si>
  <si>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</si>
  <si>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</si>
  <si>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</si>
  <si>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</si>
  <si>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</si>
  <si>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</si>
  <si>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</si>
  <si>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</si>
  <si>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</si>
  <si>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</si>
  <si>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</si>
  <si>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</si>
  <si>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</si>
  <si>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</si>
  <si>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</si>
  <si>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</si>
  <si>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</si>
  <si>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</si>
  <si>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</si>
  <si>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</si>
  <si>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</si>
  <si>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</si>
  <si>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</si>
  <si>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</si>
  <si>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</si>
  <si>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</si>
  <si>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</si>
  <si>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</si>
  <si>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</si>
  <si>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</si>
  <si>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</si>
  <si>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</si>
  <si>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</si>
  <si>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</si>
  <si>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</si>
  <si>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</si>
  <si>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</si>
  <si>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</si>
  <si>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</si>
  <si>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</si>
  <si>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</si>
  <si>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</si>
  <si>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</si>
  <si>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</si>
  <si>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</si>
  <si>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</si>
  <si>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</si>
  <si>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</si>
  <si>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</si>
  <si>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</si>
  <si>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</si>
  <si>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</si>
  <si>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</si>
  <si>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</si>
  <si>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</si>
  <si>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</si>
  <si>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</si>
  <si>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</si>
  <si>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</si>
  <si>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</si>
  <si>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</si>
  <si>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</si>
  <si>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</si>
  <si>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</si>
  <si>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</si>
  <si>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</si>
  <si>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</si>
  <si>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</si>
  <si>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</si>
  <si>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</si>
  <si>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</si>
  <si>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</si>
  <si>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</si>
  <si>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</si>
  <si>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</si>
  <si>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</si>
  <si>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</si>
  <si>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</si>
  <si>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</si>
  <si>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</si>
  <si>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</si>
  <si>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</si>
  <si>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</si>
  <si>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</si>
  <si>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</si>
  <si>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</si>
  <si>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</si>
  <si>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</si>
  <si>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</si>
  <si>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</si>
  <si>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</si>
  <si>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</si>
  <si>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</si>
  <si>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</si>
  <si>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</si>
  <si>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</si>
  <si>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</si>
  <si>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</si>
  <si>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</si>
  <si>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</si>
  <si>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</si>
  <si>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</si>
  <si>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</si>
  <si>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</si>
  <si>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</si>
  <si>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</si>
  <si>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</si>
  <si>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</si>
  <si>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</si>
  <si>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</si>
  <si>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</si>
  <si>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</si>
  <si>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</si>
  <si>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</si>
  <si>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</si>
  <si>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</si>
  <si>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</si>
  <si>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</si>
  <si>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</si>
  <si>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</si>
  <si>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</si>
  <si>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</si>
  <si>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</si>
  <si>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</si>
  <si>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</si>
  <si>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</si>
  <si>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</si>
  <si>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</si>
  <si>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</si>
  <si>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</si>
  <si>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</si>
  <si>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</si>
  <si>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</si>
  <si>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</si>
  <si>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</si>
  <si>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</si>
  <si>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</si>
  <si>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</si>
  <si>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</si>
  <si>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</si>
  <si>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</si>
  <si>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</si>
  <si>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</si>
  <si>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</si>
  <si>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</si>
  <si>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</si>
  <si>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</si>
  <si>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</si>
  <si>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</si>
  <si>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</si>
  <si>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</si>
  <si>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</si>
  <si>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</si>
  <si>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</si>
  <si>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</si>
  <si>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</si>
  <si>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</si>
  <si>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</si>
  <si>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</si>
  <si>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</si>
  <si>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</si>
  <si>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</si>
  <si>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</si>
  <si>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</si>
  <si>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</si>
  <si>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</si>
  <si>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</si>
  <si>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</si>
  <si>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</si>
  <si>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</si>
  <si>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</si>
  <si>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</si>
  <si>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</si>
  <si>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</si>
  <si>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</si>
  <si>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</si>
  <si>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</si>
  <si>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</si>
  <si>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</si>
  <si>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</si>
  <si>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</si>
  <si>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</si>
  <si>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</si>
  <si>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</si>
  <si>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</si>
  <si>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</si>
  <si>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</si>
  <si>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</si>
  <si>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</si>
  <si>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</si>
  <si>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</si>
  <si>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</si>
  <si>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</si>
  <si>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</si>
  <si>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</si>
  <si>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</si>
  <si>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</si>
  <si>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</si>
  <si>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</si>
  <si>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</si>
  <si>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</si>
  <si>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</si>
  <si>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</si>
  <si>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</si>
  <si>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</si>
  <si>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</si>
  <si>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</si>
  <si>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</si>
  <si>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</si>
  <si>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</si>
  <si>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</si>
  <si>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</si>
  <si>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</si>
  <si>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</si>
  <si>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</si>
  <si>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</si>
  <si>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</si>
  <si>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</si>
  <si>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</si>
  <si>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</si>
  <si>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</si>
  <si>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</si>
  <si>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</si>
  <si>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</si>
  <si>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</si>
  <si>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</si>
  <si>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</si>
  <si>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</si>
  <si>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</si>
  <si>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</si>
  <si>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</si>
  <si>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</si>
  <si>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</si>
  <si>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</si>
  <si>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</si>
  <si>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</si>
  <si>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</si>
  <si>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</si>
  <si>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</si>
  <si>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</si>
  <si>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</si>
  <si>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</si>
  <si>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</si>
  <si>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</si>
  <si>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</si>
  <si>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</si>
  <si>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</si>
  <si>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</si>
  <si>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</si>
  <si>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</si>
  <si>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</si>
  <si>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</si>
  <si>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</si>
  <si>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</si>
  <si>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</si>
  <si>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</si>
  <si>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</si>
  <si>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</si>
  <si>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</si>
  <si>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</si>
  <si>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</si>
  <si>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</si>
  <si>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</si>
  <si>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</si>
  <si>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</si>
  <si>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</si>
  <si>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</si>
  <si>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</si>
  <si>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</si>
  <si>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</si>
  <si>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</si>
  <si>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</si>
  <si>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</si>
  <si>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</si>
  <si>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</si>
  <si>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</si>
  <si>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</si>
  <si>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</si>
  <si>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</si>
  <si>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</si>
  <si>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</si>
  <si>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</si>
  <si>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</si>
  <si>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</si>
  <si>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</si>
  <si>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</si>
  <si>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</si>
  <si>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</si>
  <si>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</si>
  <si>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</si>
  <si>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</si>
  <si>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</si>
  <si>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</si>
  <si>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</si>
  <si>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</si>
  <si>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</si>
  <si>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</si>
  <si>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</si>
  <si>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</si>
  <si>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</si>
  <si>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</si>
  <si>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</si>
  <si>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</si>
  <si>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</si>
  <si>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</si>
  <si>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</si>
  <si>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</si>
  <si>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</si>
  <si>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</si>
  <si>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</si>
  <si>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</si>
  <si>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</si>
  <si>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</si>
  <si>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</si>
  <si>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</si>
  <si>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</si>
  <si>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</si>
  <si>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</si>
  <si>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</si>
  <si>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</si>
  <si>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</si>
  <si>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</si>
  <si>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</si>
  <si>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</si>
  <si>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</si>
  <si>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</si>
  <si>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</si>
  <si>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</si>
  <si>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</si>
  <si>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</si>
  <si>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</si>
  <si>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</si>
  <si>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</si>
  <si>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</si>
  <si>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</si>
  <si>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</si>
  <si>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</si>
  <si>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</si>
  <si>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</si>
  <si>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</si>
  <si>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</si>
  <si>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</si>
  <si>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</si>
  <si>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</si>
  <si>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</si>
  <si>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</si>
  <si>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</si>
  <si>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</si>
  <si>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</si>
  <si>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</si>
  <si>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</si>
  <si>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</si>
  <si>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</si>
  <si>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</si>
  <si>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</si>
  <si>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</si>
  <si>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</si>
  <si>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</si>
  <si>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</si>
  <si>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</si>
  <si>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</si>
  <si>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</si>
  <si>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</si>
  <si>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</si>
  <si>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</si>
  <si>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</si>
  <si>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</si>
  <si>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</si>
  <si>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</si>
  <si>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</si>
  <si>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</si>
  <si>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</si>
  <si>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</si>
  <si>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</si>
  <si>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</si>
  <si>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</si>
  <si>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</si>
  <si>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</si>
  <si>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</si>
  <si>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</si>
  <si>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</si>
  <si>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</si>
  <si>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</si>
  <si>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</si>
  <si>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</si>
  <si>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</si>
  <si>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</si>
  <si>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</si>
  <si>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</si>
  <si>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</si>
  <si>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</si>
  <si>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</si>
  <si>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</si>
  <si>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</si>
  <si>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</si>
  <si>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</si>
  <si>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</si>
  <si>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</si>
  <si>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</si>
  <si>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</si>
  <si>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</si>
  <si>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</si>
  <si>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</si>
  <si>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</si>
  <si>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</si>
  <si>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</si>
  <si>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</si>
  <si>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</si>
  <si>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</si>
  <si>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</si>
  <si>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</si>
  <si>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</si>
  <si>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</si>
  <si>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</si>
  <si>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</si>
  <si>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</si>
  <si>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</si>
  <si>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</si>
  <si>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</si>
  <si>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</si>
  <si>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</si>
  <si>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</si>
  <si>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</si>
  <si>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</si>
  <si>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</si>
  <si>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</si>
  <si>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</si>
  <si>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</si>
  <si>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</si>
  <si>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</si>
  <si>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</si>
  <si>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</si>
  <si>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</si>
  <si>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</si>
  <si>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</si>
  <si>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</si>
  <si>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</si>
  <si>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</si>
  <si>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</si>
  <si>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</si>
  <si>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</si>
  <si>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</si>
  <si>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</si>
  <si>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</si>
  <si>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</si>
  <si>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</si>
  <si>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</si>
  <si>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</si>
  <si>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</si>
  <si>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</si>
  <si>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</si>
  <si>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</si>
  <si>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</si>
  <si>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</si>
  <si>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</si>
  <si>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</si>
  <si>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</si>
  <si>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</si>
  <si>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</si>
  <si>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</si>
  <si>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</si>
  <si>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</si>
  <si>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</si>
  <si>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</si>
  <si>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</si>
  <si>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</si>
  <si>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</si>
  <si>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</si>
  <si>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</si>
  <si>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</si>
  <si>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</si>
  <si>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</si>
  <si>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</si>
  <si>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</si>
  <si>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</si>
  <si>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</si>
  <si>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</si>
  <si>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</si>
  <si>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</si>
  <si>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</si>
  <si>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</si>
  <si>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</si>
  <si>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</si>
  <si>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</si>
  <si>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</si>
  <si>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</si>
  <si>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</si>
  <si>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</si>
  <si>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</si>
  <si>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</si>
  <si>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</si>
  <si>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</si>
  <si>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</si>
  <si>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</si>
  <si>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</si>
  <si>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</si>
  <si>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</si>
  <si>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</si>
  <si>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</si>
  <si>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</si>
  <si>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</si>
  <si>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</si>
  <si>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</si>
  <si>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</si>
  <si>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</si>
  <si>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</si>
  <si>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</si>
  <si>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</si>
  <si>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</si>
  <si>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</si>
  <si>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</si>
  <si>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</si>
  <si>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</si>
  <si>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</si>
  <si>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</si>
  <si>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</si>
  <si>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</si>
  <si>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</si>
  <si>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</si>
  <si>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</si>
  <si>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</si>
  <si>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</si>
  <si>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</si>
  <si>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</si>
  <si>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</si>
  <si>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</si>
  <si>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</si>
  <si>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</si>
  <si>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</si>
  <si>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</si>
  <si>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</si>
  <si>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</si>
  <si>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</si>
  <si>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</si>
  <si>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</si>
  <si>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</si>
  <si>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</si>
  <si>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</si>
  <si>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</si>
  <si>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</si>
  <si>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</si>
  <si>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</si>
  <si>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</si>
  <si>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</si>
  <si>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</si>
  <si>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</si>
  <si>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</si>
  <si>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</si>
  <si>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</si>
  <si>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</si>
  <si>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</si>
  <si>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</si>
  <si>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</si>
  <si>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</si>
  <si>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</si>
  <si>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</si>
  <si>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</si>
  <si>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</si>
  <si>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</si>
  <si>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</si>
  <si>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</si>
  <si>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</si>
  <si>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</si>
  <si>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</si>
  <si>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</si>
  <si>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</si>
  <si>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</si>
  <si>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</si>
  <si>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</si>
  <si>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</si>
  <si>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</si>
  <si>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</si>
  <si>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</si>
  <si>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</si>
  <si>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</si>
  <si>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</si>
  <si>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</si>
  <si>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</si>
  <si>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</si>
  <si>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</si>
  <si>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</si>
  <si>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</si>
  <si>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</si>
  <si>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</si>
  <si>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</si>
  <si>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</si>
  <si>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</si>
  <si>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</si>
  <si>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</si>
  <si>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</si>
  <si>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</si>
  <si>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</si>
  <si>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</si>
  <si>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</si>
  <si>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</si>
  <si>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</si>
  <si>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</si>
  <si>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</si>
  <si>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</si>
  <si>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</si>
  <si>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</si>
  <si>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</si>
  <si>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</si>
  <si>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</si>
  <si>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</si>
  <si>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</si>
  <si>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</si>
  <si>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</si>
  <si>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</si>
  <si>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</si>
  <si>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</si>
  <si>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</si>
  <si>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</si>
  <si>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</si>
  <si>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</si>
  <si>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</si>
  <si>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</si>
  <si>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</si>
  <si>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</si>
  <si>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</si>
  <si>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</si>
  <si>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</si>
  <si>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</si>
  <si>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</si>
  <si>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</si>
  <si>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</si>
  <si>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</si>
  <si>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</si>
  <si>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</si>
  <si>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</si>
  <si>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</si>
  <si>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</si>
  <si>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</si>
  <si>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</si>
  <si>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</si>
  <si>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</si>
  <si>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</si>
  <si>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</si>
  <si>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</si>
  <si>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</si>
  <si>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</si>
  <si>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</si>
  <si>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</si>
  <si>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</si>
  <si>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</si>
  <si>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</si>
  <si>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</si>
  <si>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</si>
  <si>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</si>
  <si>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</si>
  <si>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</si>
  <si>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</si>
  <si>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</si>
  <si>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</si>
  <si>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</si>
  <si>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</si>
  <si>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</si>
  <si>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</si>
  <si>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</si>
  <si>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</si>
  <si>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</si>
  <si>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</si>
  <si>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</si>
  <si>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</si>
  <si>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</si>
  <si>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</si>
  <si>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</si>
  <si>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</si>
  <si>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</si>
  <si>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</si>
  <si>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</si>
  <si>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</si>
  <si>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</si>
  <si>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</si>
  <si>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</si>
  <si>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</si>
  <si>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</si>
  <si>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</si>
  <si>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</si>
  <si>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</si>
  <si>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</si>
  <si>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</si>
  <si>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</si>
  <si>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</si>
  <si>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</si>
  <si>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</si>
  <si>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</si>
  <si>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</si>
  <si>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</si>
  <si>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</si>
  <si>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</si>
  <si>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</si>
  <si>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</si>
  <si>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</si>
  <si>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</si>
  <si>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</si>
  <si>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</si>
  <si>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</si>
  <si>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</si>
  <si>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</si>
  <si>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</si>
  <si>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</si>
  <si>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</si>
  <si>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</si>
  <si>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</si>
  <si>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</si>
  <si>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</si>
  <si>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</si>
  <si>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</si>
  <si>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</si>
  <si>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</si>
  <si>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</si>
  <si>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</si>
  <si>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</si>
  <si>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</si>
  <si>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</si>
  <si>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</si>
  <si>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</si>
  <si>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</si>
  <si>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</si>
  <si>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</si>
  <si>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</si>
  <si>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</si>
  <si>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</si>
  <si>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</si>
  <si>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</si>
  <si>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</si>
  <si>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</si>
  <si>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</si>
  <si>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</si>
  <si>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</si>
  <si>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</si>
  <si>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</si>
  <si>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</si>
  <si>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</si>
  <si>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</si>
  <si>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</si>
  <si>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</si>
  <si>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</si>
  <si>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</si>
  <si>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</si>
  <si>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</si>
  <si>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</si>
  <si>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</si>
  <si>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</si>
  <si>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</si>
  <si>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</si>
  <si>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</si>
  <si>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</si>
  <si>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</si>
  <si>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</si>
  <si>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</si>
  <si>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</si>
  <si>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</si>
  <si>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</si>
  <si>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</si>
  <si>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</si>
  <si>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</si>
  <si>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</si>
  <si>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</si>
  <si>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</si>
  <si>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</si>
  <si>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</si>
  <si>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</si>
  <si>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</si>
  <si>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</si>
  <si>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</si>
  <si>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</si>
  <si>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</si>
  <si>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</si>
  <si>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</si>
  <si>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</si>
  <si>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</si>
  <si>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</si>
  <si>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</si>
  <si>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</si>
  <si>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</si>
  <si>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</si>
  <si>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</si>
  <si>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</si>
  <si>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</si>
  <si>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</si>
  <si>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</si>
  <si>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</si>
  <si>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</si>
  <si>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</si>
  <si>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</si>
  <si>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</si>
  <si>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</si>
  <si>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</si>
  <si>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</si>
  <si>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</si>
  <si>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</si>
  <si>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</si>
  <si>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</si>
  <si>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</si>
  <si>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</si>
  <si>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</si>
  <si>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</si>
  <si>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</si>
  <si>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</si>
  <si>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</si>
  <si>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</si>
  <si>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</si>
  <si>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</si>
  <si>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</si>
  <si>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</si>
  <si>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</si>
  <si>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</si>
  <si>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</si>
  <si>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</si>
  <si>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</si>
  <si>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</si>
  <si>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</si>
  <si>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</si>
  <si>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</si>
  <si>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</si>
  <si>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</si>
  <si>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</si>
  <si>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</si>
  <si>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</si>
  <si>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</si>
  <si>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</si>
  <si>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</si>
  <si>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</si>
  <si>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</si>
  <si>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</si>
  <si>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</si>
  <si>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</si>
  <si>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</si>
  <si>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</si>
  <si>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</si>
  <si>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</si>
  <si>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</si>
  <si>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</si>
  <si>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</si>
  <si>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</si>
  <si>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</si>
  <si>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</si>
  <si>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</si>
  <si>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</si>
  <si>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</si>
  <si>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</si>
  <si>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</si>
  <si>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</si>
  <si>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</si>
  <si>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</si>
  <si>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</si>
  <si>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</si>
  <si>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</si>
  <si>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</si>
  <si>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</si>
  <si>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</si>
  <si>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</si>
  <si>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</si>
  <si>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</si>
  <si>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</si>
  <si>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</si>
  <si>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</si>
  <si>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</si>
  <si>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</si>
  <si>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</si>
  <si>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</si>
  <si>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</si>
  <si>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</si>
  <si>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</si>
  <si>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</si>
  <si>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</si>
  <si>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</si>
  <si>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</si>
  <si>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</si>
  <si>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</si>
  <si>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</si>
  <si>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</si>
  <si>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</si>
  <si>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</si>
  <si>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</si>
  <si>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</si>
  <si>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</si>
  <si>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</si>
  <si>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</si>
  <si>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</si>
  <si>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</si>
  <si>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</si>
  <si>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</si>
  <si>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</si>
  <si>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</si>
  <si>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</si>
  <si>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</si>
  <si>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</si>
  <si>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</si>
  <si>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</si>
  <si>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</si>
  <si>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</si>
  <si>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</si>
  <si>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</si>
  <si>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</si>
  <si>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</si>
  <si>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</si>
  <si>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</si>
  <si>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</si>
  <si>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</si>
  <si>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</si>
  <si>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</si>
  <si>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</si>
  <si>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</si>
  <si>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</si>
  <si>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</si>
  <si>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</si>
  <si>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</si>
  <si>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</si>
  <si>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</si>
  <si>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</si>
  <si>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</si>
  <si>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</si>
  <si>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</si>
  <si>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</si>
  <si>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</si>
  <si>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</si>
  <si>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</si>
  <si>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</si>
  <si>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</si>
  <si>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</si>
  <si>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</si>
  <si>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</si>
  <si>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</si>
  <si>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</si>
  <si>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</si>
  <si>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</si>
  <si>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</si>
  <si>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</si>
  <si>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</si>
  <si>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</si>
  <si>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</si>
  <si>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</si>
  <si>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</si>
  <si>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</si>
  <si>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</si>
  <si>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</si>
  <si>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</si>
  <si>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</si>
  <si>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</si>
  <si>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</si>
  <si>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</si>
  <si>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</si>
  <si>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</si>
  <si>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</si>
  <si>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</si>
  <si>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</si>
  <si>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</si>
  <si>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</si>
  <si>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</si>
  <si>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</si>
  <si>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</si>
  <si>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</si>
  <si>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</si>
  <si>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</si>
  <si>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</si>
  <si>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</si>
  <si>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</si>
  <si>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</si>
  <si>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</si>
  <si>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</si>
  <si>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</si>
  <si>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</si>
  <si>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</si>
  <si>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</si>
  <si>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</si>
  <si>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</si>
  <si>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</si>
  <si>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</si>
  <si>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</si>
  <si>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</si>
  <si>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</si>
  <si>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</si>
  <si>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</si>
  <si>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</si>
  <si>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</si>
  <si>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</si>
  <si>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</si>
  <si>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</si>
  <si>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</si>
  <si>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</si>
  <si>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</si>
  <si>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</si>
  <si>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</si>
  <si>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</si>
  <si>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</si>
  <si>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</si>
  <si>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</si>
  <si>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</si>
  <si>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</si>
  <si>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</si>
  <si>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</si>
  <si>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</si>
  <si>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</si>
  <si>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</si>
  <si>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</si>
  <si>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</si>
  <si>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</si>
  <si>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</si>
  <si>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</si>
  <si>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</si>
  <si>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</si>
  <si>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</si>
  <si>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</si>
  <si>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</si>
  <si>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</si>
  <si>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</si>
  <si>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</si>
  <si>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</si>
  <si>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</si>
  <si>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</si>
  <si>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</si>
  <si>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</si>
  <si>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</si>
  <si>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</si>
  <si>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</si>
  <si>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</si>
  <si>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</si>
  <si>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</si>
  <si>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</si>
  <si>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</si>
  <si>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</si>
  <si>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</si>
  <si>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</si>
  <si>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</si>
  <si>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</si>
  <si>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</si>
  <si>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</si>
  <si>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</si>
  <si>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</si>
  <si>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</si>
  <si>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</si>
  <si>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</si>
  <si>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</si>
  <si>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</si>
  <si>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</si>
  <si>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</si>
  <si>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</si>
  <si>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</si>
  <si>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</si>
  <si>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</si>
  <si>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</si>
  <si>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</si>
  <si>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</si>
  <si>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</si>
  <si>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</si>
  <si>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</si>
  <si>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</si>
  <si>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</si>
  <si>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</si>
  <si>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</si>
  <si>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</si>
  <si>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</si>
  <si>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</si>
  <si>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</si>
  <si>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</si>
  <si>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</si>
  <si>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</si>
  <si>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</si>
  <si>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</si>
  <si>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</si>
  <si>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</si>
  <si>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</si>
  <si>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</si>
  <si>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</si>
  <si>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</si>
  <si>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</si>
  <si>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</si>
  <si>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</si>
  <si>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</si>
  <si>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</si>
  <si>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</si>
  <si>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</si>
  <si>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</si>
  <si>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</si>
  <si>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</si>
  <si>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</si>
  <si>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</si>
  <si>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</si>
  <si>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</si>
  <si>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</si>
  <si>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</si>
  <si>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</si>
  <si>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</si>
  <si>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</si>
  <si>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</si>
  <si>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</si>
  <si>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</si>
  <si>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</si>
  <si>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</si>
  <si>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</si>
  <si>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</si>
  <si>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</si>
  <si>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</si>
  <si>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</si>
  <si>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</si>
  <si>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</si>
  <si>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</si>
  <si>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</si>
  <si>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</si>
  <si>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</si>
  <si>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</si>
  <si>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</si>
  <si>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</si>
  <si>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</si>
  <si>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</si>
  <si>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</si>
  <si>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</si>
  <si>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</si>
  <si>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</si>
  <si>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</si>
  <si>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</si>
  <si>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</si>
  <si>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</si>
  <si>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</si>
  <si>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</si>
  <si>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</si>
  <si>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</si>
  <si>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</si>
  <si>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</si>
  <si>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</si>
  <si>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</si>
  <si>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</si>
  <si>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</si>
  <si>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</si>
  <si>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</si>
  <si>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</si>
  <si>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</si>
  <si>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</si>
  <si>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</si>
  <si>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</si>
  <si>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</si>
  <si>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</si>
  <si>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</si>
  <si>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</si>
  <si>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</si>
  <si>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</si>
  <si>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</si>
  <si>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</si>
  <si>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</si>
  <si>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</si>
  <si>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</si>
  <si>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</si>
  <si>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</si>
  <si>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</si>
  <si>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</si>
  <si>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</si>
  <si>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</si>
  <si>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</si>
  <si>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</si>
  <si>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</si>
  <si>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</si>
  <si>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</si>
  <si>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</si>
  <si>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</si>
  <si>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</si>
  <si>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</si>
  <si>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</si>
  <si>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</si>
  <si>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</si>
  <si>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</si>
  <si>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</si>
  <si>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</si>
  <si>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</si>
  <si>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</si>
  <si>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</si>
  <si>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</si>
  <si>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</si>
  <si>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</si>
  <si>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</si>
  <si>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</si>
  <si>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</si>
  <si>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</si>
  <si>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</si>
  <si>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</si>
  <si>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</si>
  <si>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</si>
  <si>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</si>
  <si>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</si>
  <si>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</si>
  <si>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</si>
  <si>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</si>
  <si>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</si>
  <si>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</si>
  <si>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</si>
  <si>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</si>
  <si>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</si>
  <si>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</si>
  <si>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</si>
  <si>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</si>
  <si>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</si>
  <si>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</si>
  <si>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</si>
  <si>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</si>
  <si>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</si>
  <si>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</si>
  <si>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</si>
  <si>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</si>
  <si>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</si>
  <si>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</si>
  <si>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</si>
  <si>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</si>
  <si>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</si>
  <si>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</si>
  <si>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</si>
  <si>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</si>
  <si>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</si>
  <si>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</si>
  <si>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</si>
  <si>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</si>
  <si>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</si>
  <si>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</si>
  <si>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</si>
  <si>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</si>
  <si>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</si>
  <si>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</si>
  <si>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</si>
  <si>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</si>
  <si>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</si>
  <si>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</si>
  <si>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</si>
  <si>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</si>
  <si>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</si>
  <si>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</si>
  <si>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</si>
  <si>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</si>
  <si>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</si>
  <si>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</si>
  <si>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</si>
  <si>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</si>
  <si>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</si>
  <si>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</si>
  <si>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</si>
  <si>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</si>
  <si>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</si>
  <si>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</si>
  <si>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</si>
  <si>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</si>
  <si>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</si>
  <si>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</si>
  <si>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</si>
  <si>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</si>
  <si>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</si>
  <si>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</si>
  <si>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</si>
  <si>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</si>
  <si>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</si>
  <si>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</si>
  <si>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</si>
  <si>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</si>
  <si>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</si>
  <si>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</si>
  <si>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</si>
  <si>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</si>
  <si>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</si>
  <si>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</si>
  <si>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</si>
  <si>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</si>
  <si>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</si>
  <si>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</si>
  <si>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</si>
  <si>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</si>
  <si>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</si>
  <si>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</si>
  <si>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</si>
  <si>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</si>
  <si>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</si>
  <si>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</si>
  <si>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</si>
  <si>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</si>
  <si>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</si>
  <si>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</si>
  <si>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</si>
  <si>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</si>
  <si>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</si>
  <si>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</si>
  <si>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</si>
  <si>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</si>
  <si>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</si>
  <si>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</si>
  <si>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</si>
  <si>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</si>
  <si>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</si>
  <si>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</si>
  <si>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</si>
  <si>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</si>
  <si>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</si>
  <si>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</si>
  <si>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</si>
  <si>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</si>
  <si>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</si>
  <si>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</si>
  <si>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</si>
  <si>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</si>
  <si>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</si>
  <si>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</si>
  <si>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</si>
  <si>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</si>
  <si>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</si>
  <si>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</si>
  <si>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</si>
  <si>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</si>
  <si>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</si>
  <si>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</si>
  <si>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</si>
  <si>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</si>
  <si>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</si>
  <si>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</si>
  <si>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</si>
  <si>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</si>
  <si>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</si>
  <si>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</si>
  <si>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</si>
  <si>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</si>
  <si>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</si>
  <si>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</si>
  <si>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</si>
  <si>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</si>
  <si>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</si>
  <si>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</si>
  <si>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</si>
  <si>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</si>
  <si>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</si>
  <si>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</si>
  <si>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</si>
  <si>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</si>
  <si>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</si>
  <si>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</si>
  <si>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</si>
  <si>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</si>
  <si>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</si>
  <si>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</si>
  <si>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</si>
  <si>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</si>
  <si>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</si>
  <si>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</si>
  <si>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</si>
  <si>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</si>
  <si>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</si>
  <si>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</si>
  <si>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</si>
  <si>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</si>
  <si>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</si>
  <si>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</si>
  <si>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</si>
  <si>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</si>
  <si>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</si>
  <si>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</si>
  <si>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</si>
  <si>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</si>
  <si>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</si>
  <si>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</si>
  <si>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</si>
  <si>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</si>
  <si>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</si>
  <si>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</si>
  <si>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</si>
  <si>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</si>
  <si>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</si>
  <si>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</si>
  <si>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</si>
  <si>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</si>
  <si>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</si>
  <si>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</si>
  <si>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</si>
  <si>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</si>
  <si>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</si>
  <si>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</si>
  <si>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</si>
  <si>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</si>
  <si>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</si>
  <si>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</si>
  <si>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</si>
  <si>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</si>
  <si>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</si>
  <si>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</si>
  <si>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</si>
  <si>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</si>
  <si>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</si>
  <si>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</si>
  <si>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</si>
  <si>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</si>
  <si>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</si>
  <si>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</si>
  <si>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</si>
  <si>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</si>
  <si>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</si>
  <si>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</si>
  <si>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</si>
  <si>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</si>
  <si>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</si>
  <si>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</si>
  <si>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</si>
  <si>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</si>
  <si>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</si>
  <si>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</si>
  <si>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</si>
  <si>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</si>
  <si>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</si>
  <si>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</si>
  <si>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</si>
  <si>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</si>
  <si>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</si>
  <si>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</si>
  <si>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</si>
  <si>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</si>
  <si>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</si>
  <si>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</si>
  <si>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</si>
  <si>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</si>
  <si>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</si>
  <si>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</si>
  <si>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</si>
  <si>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</si>
  <si>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</si>
  <si>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</si>
  <si>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</si>
  <si>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</si>
  <si>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</si>
  <si>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</si>
  <si>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</si>
  <si>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</si>
  <si>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</si>
  <si>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</si>
  <si>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</si>
  <si>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</si>
  <si>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</si>
  <si>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</si>
  <si>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</si>
  <si>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</si>
  <si>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</si>
  <si>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</si>
  <si>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</si>
  <si>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</si>
  <si>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</si>
  <si>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</si>
  <si>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</si>
  <si>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</si>
  <si>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</si>
  <si>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</si>
  <si>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</si>
  <si>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</si>
  <si>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</si>
  <si>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</si>
  <si>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</si>
  <si>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</si>
  <si>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</si>
  <si>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</si>
  <si>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</si>
  <si>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</si>
  <si>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</si>
  <si>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</si>
  <si>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</si>
  <si>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</si>
  <si>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</si>
  <si>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</si>
  <si>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</si>
  <si>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</si>
  <si>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</si>
  <si>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</si>
  <si>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</si>
  <si>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</si>
  <si>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</si>
  <si>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</si>
  <si>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</si>
  <si>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</si>
  <si>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</si>
  <si>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</si>
  <si>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</si>
  <si>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</si>
  <si>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</si>
  <si>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</si>
  <si>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</si>
  <si>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</si>
  <si>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</si>
  <si>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</si>
  <si>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</si>
  <si>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</si>
  <si>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</si>
  <si>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</si>
  <si>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</si>
  <si>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</si>
  <si>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</si>
  <si>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</si>
  <si>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</si>
  <si>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</si>
  <si>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</si>
  <si>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</si>
  <si>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</si>
  <si>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</si>
  <si>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</si>
  <si>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</si>
  <si>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</si>
  <si>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</si>
  <si>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</si>
  <si>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</si>
  <si>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</si>
  <si>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</si>
  <si>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</si>
  <si>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</si>
  <si>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</si>
  <si>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</si>
  <si>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</si>
  <si>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</si>
  <si>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</si>
  <si>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</si>
  <si>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</si>
  <si>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</si>
  <si>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</si>
  <si>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</si>
  <si>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</si>
  <si>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</si>
  <si>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</si>
  <si>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</si>
  <si>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</si>
  <si>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</si>
  <si>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</si>
  <si>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</si>
  <si>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</si>
  <si>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</si>
  <si>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</si>
  <si>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</si>
  <si>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</si>
  <si>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</si>
  <si>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</si>
  <si>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</si>
  <si>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</si>
  <si>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</si>
  <si>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</si>
  <si>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</si>
  <si>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</si>
  <si>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</si>
  <si>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</si>
  <si>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</si>
  <si>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</si>
  <si>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</si>
  <si>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</si>
  <si>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</si>
  <si>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</si>
  <si>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</si>
  <si>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</si>
  <si>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</si>
  <si>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</si>
  <si>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</si>
  <si>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</si>
  <si>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</si>
  <si>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</si>
  <si>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</si>
  <si>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</si>
  <si>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</si>
  <si>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</si>
  <si>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</si>
  <si>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</si>
  <si>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</si>
  <si>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</si>
  <si>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</si>
  <si>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</si>
  <si>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</si>
  <si>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</si>
  <si>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</si>
  <si>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</si>
  <si>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</si>
  <si>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</si>
  <si>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</si>
  <si>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</si>
  <si>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</si>
  <si>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</si>
  <si>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</si>
  <si>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</si>
  <si>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</si>
  <si>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</si>
  <si>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</si>
  <si>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</si>
  <si>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</si>
  <si>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</si>
  <si>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</si>
  <si>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</si>
  <si>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</si>
  <si>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</si>
  <si>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</si>
  <si>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</si>
  <si>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</si>
  <si>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</si>
  <si>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</si>
  <si>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</si>
  <si>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</si>
  <si>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</si>
  <si>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</si>
  <si>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</si>
  <si>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</si>
  <si>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</si>
  <si>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</si>
  <si>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</si>
  <si>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</si>
  <si>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</si>
  <si>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</si>
  <si>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</si>
  <si>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</si>
  <si>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</si>
  <si>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</si>
  <si>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</si>
  <si>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</si>
  <si>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</si>
  <si>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</si>
  <si>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</si>
  <si>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</si>
  <si>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</si>
  <si>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</si>
  <si>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</si>
  <si>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</si>
  <si>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</si>
  <si>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</si>
  <si>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</si>
  <si>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</si>
  <si>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</si>
  <si>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</si>
  <si>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</si>
  <si>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</si>
  <si>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</si>
  <si>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</si>
  <si>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</si>
  <si>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</si>
  <si>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</si>
  <si>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</si>
  <si>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</si>
  <si>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</si>
  <si>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</si>
  <si>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</si>
  <si>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</si>
  <si>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</si>
  <si>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</si>
  <si>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</si>
  <si>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</si>
  <si>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</si>
  <si>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</si>
  <si>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</si>
  <si>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</si>
  <si>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</si>
  <si>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</si>
  <si>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</si>
  <si>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</si>
  <si>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</si>
  <si>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</si>
  <si>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</si>
  <si>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</si>
  <si>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</si>
  <si>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</si>
  <si>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</si>
  <si>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</si>
  <si>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</si>
  <si>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</si>
  <si>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</si>
  <si>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</si>
  <si>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</si>
  <si>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</si>
  <si>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</si>
  <si>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</si>
  <si>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</si>
  <si>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</si>
  <si>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</si>
  <si>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</si>
  <si>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</si>
  <si>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</si>
  <si>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</si>
  <si>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</si>
  <si>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</si>
  <si>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</si>
  <si>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</si>
  <si>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</si>
  <si>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</si>
  <si>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</si>
  <si>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</si>
  <si>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</si>
  <si>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</si>
  <si>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</si>
  <si>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</si>
  <si>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</si>
  <si>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</si>
  <si>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</si>
  <si>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</si>
  <si>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</si>
  <si>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</si>
  <si>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</si>
  <si>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</si>
  <si>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</si>
  <si>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</si>
  <si>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</si>
  <si>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</si>
  <si>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</si>
  <si>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</si>
  <si>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</si>
  <si>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</si>
  <si>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</si>
  <si>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</si>
  <si>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</si>
  <si>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</si>
  <si>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</si>
  <si>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</si>
  <si>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</si>
  <si>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</si>
  <si>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</si>
  <si>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</si>
  <si>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</si>
  <si>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</si>
  <si>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</si>
  <si>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</si>
  <si>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</si>
  <si>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</si>
  <si>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</si>
  <si>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</si>
  <si>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</si>
  <si>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</si>
  <si>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</si>
  <si>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</si>
  <si>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</si>
  <si>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</si>
  <si>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</si>
  <si>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</si>
  <si>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</si>
  <si>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</si>
  <si>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</si>
  <si>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</si>
  <si>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</si>
  <si>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</si>
  <si>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</si>
  <si>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</si>
  <si>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</si>
  <si>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</si>
  <si>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</si>
  <si>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</si>
  <si>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</si>
  <si>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</si>
  <si>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</si>
  <si>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</si>
  <si>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</si>
  <si>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</si>
  <si>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</si>
  <si>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</si>
  <si>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</si>
  <si>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</si>
  <si>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</si>
  <si>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</si>
  <si>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</si>
  <si>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</si>
  <si>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</si>
  <si>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</si>
  <si>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</si>
  <si>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</si>
  <si>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</si>
  <si>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</si>
  <si>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</si>
  <si>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</si>
  <si>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</si>
  <si>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</si>
  <si>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</si>
  <si>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</si>
  <si>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</si>
  <si>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</si>
  <si>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</si>
  <si>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</si>
  <si>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</si>
  <si>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</si>
  <si>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</si>
  <si>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</si>
  <si>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</si>
  <si>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</si>
  <si>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</si>
  <si>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</si>
  <si>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</si>
  <si>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</si>
  <si>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</si>
  <si>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</si>
  <si>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</si>
  <si>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</si>
  <si>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</si>
  <si>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</si>
  <si>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</si>
  <si>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</si>
  <si>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</si>
  <si>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</si>
  <si>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</si>
  <si>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</si>
  <si>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</si>
  <si>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</si>
  <si>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</si>
  <si>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</si>
  <si>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</si>
  <si>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</si>
  <si>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</si>
  <si>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</si>
  <si>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</si>
  <si>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</si>
  <si>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</si>
  <si>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</si>
  <si>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</si>
  <si>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</si>
  <si>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</si>
  <si>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</si>
  <si>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</si>
  <si>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</si>
  <si>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</si>
  <si>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</si>
  <si>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</si>
  <si>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</si>
  <si>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</si>
  <si>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</si>
  <si>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</si>
  <si>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</si>
  <si>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</si>
  <si>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</si>
  <si>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</si>
  <si>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</si>
  <si>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</si>
  <si>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</si>
  <si>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</si>
  <si>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</si>
  <si>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</si>
  <si>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</si>
  <si>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</si>
  <si>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</si>
  <si>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</si>
  <si>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</si>
  <si>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</si>
  <si>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</si>
  <si>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</si>
  <si>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</si>
  <si>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</si>
  <si>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</si>
  <si>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</si>
  <si>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</si>
  <si>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</si>
  <si>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</si>
  <si>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</si>
  <si>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</si>
  <si>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</si>
  <si>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</si>
  <si>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</si>
  <si>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</si>
  <si>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</si>
  <si>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</si>
  <si>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</si>
  <si>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</si>
  <si>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</si>
  <si>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</si>
  <si>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</si>
  <si>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</si>
  <si>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</si>
  <si>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</si>
  <si>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</si>
  <si>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</si>
  <si>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</si>
  <si>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</si>
  <si>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</si>
  <si>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</si>
  <si>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</si>
  <si>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</si>
  <si>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</si>
  <si>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</si>
  <si>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</si>
  <si>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</si>
  <si>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</si>
  <si>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</si>
  <si>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</si>
  <si>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</si>
  <si>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</si>
  <si>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</si>
  <si>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</si>
  <si>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</si>
  <si>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</si>
  <si>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</si>
  <si>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</si>
  <si>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</si>
  <si>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</si>
  <si>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</si>
  <si>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</si>
  <si>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</si>
  <si>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</si>
  <si>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</si>
  <si>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</si>
  <si>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</si>
  <si>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</si>
  <si>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</si>
  <si>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</si>
  <si>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</si>
  <si>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</si>
  <si>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</si>
  <si>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</si>
  <si>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</si>
  <si>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</si>
  <si>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</si>
  <si>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</si>
  <si>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</si>
  <si>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</si>
  <si>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</si>
  <si>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</si>
  <si>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</si>
  <si>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</si>
  <si>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</si>
  <si>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</si>
  <si>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</si>
  <si>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</si>
  <si>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</si>
  <si>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</si>
  <si>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</si>
  <si>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</si>
  <si>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</si>
  <si>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</si>
  <si>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</si>
  <si>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</si>
  <si>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</si>
  <si>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</si>
  <si>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</si>
  <si>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</si>
  <si>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</si>
  <si>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</si>
  <si>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</si>
  <si>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</si>
  <si>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</si>
  <si>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</si>
  <si>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</si>
  <si>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</si>
  <si>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</si>
  <si>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</si>
  <si>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</si>
  <si>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</si>
  <si>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</si>
  <si>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</si>
  <si>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</si>
  <si>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</si>
  <si>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</si>
  <si>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</si>
  <si>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</si>
  <si>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</si>
  <si>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</si>
  <si>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</si>
  <si>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</si>
  <si>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</si>
  <si>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</si>
  <si>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</si>
  <si>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</si>
  <si>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</si>
  <si>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</si>
  <si>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</si>
  <si>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</si>
  <si>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</si>
  <si>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</si>
  <si>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</si>
  <si>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</si>
  <si>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</si>
  <si>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</si>
  <si>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</si>
  <si>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</si>
  <si>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</si>
  <si>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</si>
  <si>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</si>
  <si>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</si>
  <si>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</si>
  <si>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</si>
  <si>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</si>
  <si>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</si>
  <si>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</si>
  <si>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</si>
  <si>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</si>
  <si>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</si>
  <si>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</si>
  <si>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</si>
  <si>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</si>
  <si>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</si>
  <si>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</si>
  <si>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</si>
  <si>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</si>
  <si>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</si>
  <si>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</si>
  <si>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</si>
  <si>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</si>
  <si>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</si>
  <si>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</si>
  <si>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</si>
  <si>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</si>
  <si>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</si>
  <si>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</si>
  <si>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</si>
  <si>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</si>
  <si>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</si>
  <si>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</si>
  <si>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</si>
  <si>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</si>
  <si>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</si>
  <si>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</si>
  <si>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</si>
  <si>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</si>
  <si>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</si>
  <si>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</si>
  <si>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</si>
  <si>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</si>
  <si>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</si>
  <si>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</si>
  <si>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</si>
  <si>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</si>
  <si>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</si>
  <si>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</si>
  <si>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</si>
  <si>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</si>
  <si>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</si>
  <si>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</si>
  <si>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</si>
  <si>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</si>
  <si>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</si>
  <si>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</si>
  <si>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</si>
  <si>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</si>
  <si>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</si>
  <si>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</si>
  <si>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</si>
  <si>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</si>
  <si>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</si>
  <si>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</si>
  <si>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</si>
  <si>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</si>
  <si>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</si>
  <si>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</si>
  <si>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</si>
  <si>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</si>
  <si>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</si>
  <si>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</si>
  <si>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</si>
  <si>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</si>
  <si>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</si>
  <si>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</si>
  <si>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</si>
  <si>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</si>
  <si>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</si>
  <si>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</si>
  <si>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</si>
  <si>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</si>
  <si>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</si>
  <si>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</si>
  <si>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</si>
  <si>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</si>
  <si>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</si>
  <si>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</si>
  <si>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</si>
  <si>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</si>
  <si>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</si>
  <si>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</si>
  <si>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</si>
  <si>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</si>
  <si>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</si>
  <si>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</si>
  <si>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</si>
  <si>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</si>
  <si>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</si>
  <si>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</si>
  <si>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</si>
  <si>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</si>
  <si>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</si>
  <si>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</si>
  <si>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</si>
  <si>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</si>
  <si>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</si>
  <si>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</si>
  <si>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</si>
  <si>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</si>
  <si>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</si>
  <si>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</si>
  <si>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</si>
  <si>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</si>
  <si>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</si>
  <si>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</si>
  <si>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</si>
  <si>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</si>
  <si>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</si>
  <si>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</si>
  <si>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</si>
  <si>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</si>
  <si>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</si>
  <si>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</si>
  <si>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</si>
  <si>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</si>
  <si>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</si>
  <si>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</si>
  <si>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</si>
  <si>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</si>
  <si>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</si>
  <si>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</si>
  <si>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</si>
  <si>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</si>
  <si>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</si>
  <si>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</si>
  <si>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</si>
  <si>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</si>
  <si>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</si>
  <si>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</si>
  <si>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</si>
  <si>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</si>
  <si>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</si>
  <si>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</si>
  <si>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</si>
  <si>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</si>
  <si>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</si>
  <si>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</si>
  <si>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</si>
  <si>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</si>
  <si>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</si>
  <si>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</si>
  <si>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</si>
  <si>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</si>
  <si>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</si>
  <si>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</si>
  <si>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</si>
  <si>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</si>
  <si>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</si>
  <si>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</si>
  <si>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</si>
  <si>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</si>
  <si>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</si>
  <si>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</si>
  <si>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</si>
  <si>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</si>
  <si>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</si>
  <si>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</si>
  <si>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</si>
  <si>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</si>
  <si>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</si>
  <si>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</si>
  <si>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</si>
  <si>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</si>
  <si>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</si>
  <si>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</si>
  <si>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</si>
  <si>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</si>
  <si>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</si>
  <si>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</si>
  <si>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</si>
  <si>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</si>
  <si>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</si>
  <si>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</si>
  <si>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</si>
  <si>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</si>
  <si>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</si>
  <si>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</si>
  <si>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</si>
  <si>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</si>
  <si>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</si>
  <si>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</si>
  <si>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</si>
  <si>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</si>
  <si>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</si>
  <si>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</si>
  <si>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</si>
  <si>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</si>
  <si>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</si>
  <si>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</si>
  <si>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</si>
  <si>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</si>
  <si>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</si>
  <si>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</si>
  <si>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</si>
  <si>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</si>
  <si>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</si>
  <si>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</si>
  <si>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</si>
  <si>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</si>
  <si>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</si>
  <si>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</si>
  <si>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</si>
  <si>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</si>
  <si>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</si>
  <si>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</si>
  <si>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</si>
  <si>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</si>
  <si>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</si>
  <si>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</si>
  <si>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</si>
  <si>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</si>
  <si>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</si>
  <si>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</si>
  <si>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</si>
  <si>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</si>
  <si>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</si>
  <si>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</si>
  <si>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</si>
  <si>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</si>
  <si>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</si>
  <si>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</si>
  <si>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</si>
  <si>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</si>
  <si>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</si>
  <si>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</si>
  <si>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</si>
  <si>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</si>
  <si>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</si>
  <si>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</si>
  <si>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</si>
  <si>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</si>
  <si>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</si>
  <si>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</si>
  <si>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</si>
  <si>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</si>
  <si>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</si>
  <si>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</si>
  <si>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</si>
  <si>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</si>
  <si>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</si>
  <si>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</si>
  <si>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</si>
  <si>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</si>
  <si>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</si>
  <si>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</si>
  <si>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</si>
  <si>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</si>
  <si>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</si>
  <si>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</si>
  <si>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</si>
  <si>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</si>
  <si>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</si>
  <si>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</si>
  <si>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</si>
  <si>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</si>
  <si>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</si>
  <si>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</si>
  <si>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</si>
  <si>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</si>
  <si>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</si>
  <si>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</si>
  <si>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</si>
  <si>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</si>
  <si>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</si>
  <si>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</si>
  <si>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</si>
  <si>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</si>
  <si>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</si>
  <si>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</si>
  <si>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</si>
  <si>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</si>
  <si>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</si>
  <si>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</si>
  <si>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</si>
  <si>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</si>
  <si>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</si>
  <si>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</si>
  <si>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</si>
  <si>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</si>
  <si>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</si>
  <si>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</si>
  <si>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</si>
  <si>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</si>
  <si>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</si>
  <si>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</si>
  <si>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</si>
  <si>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</si>
  <si>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</si>
  <si>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</si>
  <si>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</si>
  <si>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</si>
  <si>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</si>
  <si>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</si>
  <si>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</si>
  <si>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</si>
  <si>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</si>
  <si>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</si>
  <si>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</si>
  <si>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</si>
  <si>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</si>
  <si>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</si>
  <si>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</si>
  <si>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</si>
  <si>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</si>
  <si>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</si>
  <si>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</si>
  <si>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</si>
  <si>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</si>
  <si>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</si>
  <si>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</si>
  <si>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</si>
  <si>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</si>
  <si>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</si>
  <si>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</si>
  <si>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</si>
  <si>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</si>
  <si>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</si>
  <si>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</si>
  <si>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</si>
  <si>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</si>
  <si>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</si>
  <si>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</si>
  <si>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</si>
  <si>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</si>
  <si>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</si>
  <si>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</si>
  <si>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</si>
  <si>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</si>
  <si>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</si>
  <si>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</si>
  <si>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</si>
  <si>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</si>
  <si>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</si>
  <si>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</si>
  <si>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</si>
  <si>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</si>
  <si>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</si>
  <si>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</si>
  <si>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</si>
  <si>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</si>
  <si>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</si>
  <si>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</si>
  <si>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</si>
  <si>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</si>
  <si>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</si>
  <si>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</si>
  <si>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</si>
  <si>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</si>
  <si>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</si>
  <si>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</si>
  <si>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</si>
  <si>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</si>
  <si>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</si>
  <si>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</si>
  <si>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</si>
  <si>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</si>
  <si>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</si>
  <si>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</si>
  <si>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</si>
  <si>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</si>
  <si>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</si>
  <si>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</si>
  <si>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</si>
  <si>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</si>
  <si>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</si>
  <si>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</si>
  <si>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</si>
  <si>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</si>
  <si>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</si>
  <si>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</si>
  <si>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</si>
  <si>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</si>
  <si>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</si>
  <si>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</si>
  <si>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</si>
  <si>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</si>
  <si>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</si>
  <si>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</si>
  <si>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</si>
  <si>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</si>
  <si>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</si>
  <si>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</si>
  <si>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</si>
  <si>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</si>
  <si>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</si>
  <si>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</si>
  <si>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</si>
  <si>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</si>
  <si>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</si>
  <si>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</si>
  <si>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</si>
  <si>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</si>
  <si>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</si>
  <si>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</si>
  <si>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</si>
  <si>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</si>
  <si>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</si>
  <si>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</si>
  <si>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</si>
  <si>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</si>
  <si>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</si>
  <si>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</si>
  <si>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</si>
  <si>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</si>
  <si>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</si>
  <si>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</si>
  <si>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</si>
  <si>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</si>
  <si>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</si>
  <si>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</si>
  <si>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</si>
  <si>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</si>
  <si>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</si>
  <si>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</si>
  <si>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</si>
  <si>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</si>
  <si>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</si>
  <si>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</si>
  <si>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</si>
  <si>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</si>
  <si>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</si>
  <si>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</si>
  <si>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</si>
  <si>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</si>
  <si>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</si>
  <si>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</si>
  <si>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</si>
  <si>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</si>
  <si>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</si>
  <si>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</si>
  <si>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</si>
  <si>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</si>
  <si>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</si>
  <si>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</si>
  <si>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</si>
  <si>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</si>
  <si>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</si>
  <si>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</si>
  <si>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</si>
  <si>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</si>
  <si>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</si>
  <si>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</si>
  <si>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</si>
  <si>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</si>
  <si>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</si>
  <si>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</si>
  <si>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</si>
  <si>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</si>
  <si>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</si>
  <si>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</si>
  <si>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</si>
  <si>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</si>
  <si>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</si>
  <si>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</si>
  <si>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</si>
  <si>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</si>
  <si>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</si>
  <si>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</si>
  <si>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</si>
  <si>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</si>
  <si>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</si>
  <si>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</si>
  <si>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</si>
  <si>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</si>
  <si>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</si>
  <si>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</si>
  <si>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</si>
  <si>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</si>
  <si>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</si>
  <si>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</si>
  <si>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</si>
  <si>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</si>
  <si>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</si>
  <si>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</si>
  <si>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</si>
  <si>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</si>
  <si>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</si>
  <si>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</si>
  <si>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</si>
  <si>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</si>
  <si>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</si>
  <si>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</si>
  <si>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</si>
  <si>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</si>
  <si>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</si>
  <si>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</si>
  <si>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</si>
  <si>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</si>
  <si>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</si>
  <si>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</si>
  <si>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</si>
  <si>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</si>
  <si>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</si>
  <si>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</si>
  <si>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</si>
  <si>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</si>
  <si>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</si>
  <si>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</si>
  <si>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</si>
  <si>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</si>
  <si>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</si>
  <si>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</si>
  <si>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</si>
  <si>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</si>
  <si>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</si>
  <si>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</si>
  <si>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</si>
  <si>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</si>
  <si>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</si>
  <si>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</si>
  <si>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</si>
  <si>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</si>
  <si>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</si>
  <si>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</si>
  <si>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</si>
  <si>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</si>
  <si>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</si>
  <si>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</si>
  <si>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</si>
  <si>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</si>
  <si>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</si>
  <si>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</si>
  <si>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</si>
  <si>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</si>
  <si>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</si>
  <si>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</si>
  <si>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</si>
  <si>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</si>
  <si>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</si>
  <si>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</si>
  <si>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</si>
  <si>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</si>
  <si>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</si>
  <si>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</si>
  <si>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</si>
  <si>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</si>
  <si>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</si>
  <si>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</si>
  <si>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</si>
  <si>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</si>
  <si>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</si>
  <si>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</si>
  <si>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</si>
  <si>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</si>
  <si>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</si>
  <si>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</si>
  <si>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</si>
  <si>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</si>
  <si>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</si>
  <si>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</si>
  <si>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</si>
  <si>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</si>
  <si>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</si>
  <si>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</si>
  <si>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</si>
  <si>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</si>
  <si>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</si>
  <si>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</si>
  <si>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</si>
  <si>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</si>
  <si>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</si>
  <si>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</si>
  <si>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</si>
  <si>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</si>
  <si>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</si>
  <si>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</si>
  <si>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</si>
  <si>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</si>
  <si>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</si>
  <si>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</si>
  <si>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</si>
  <si>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</si>
  <si>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</si>
  <si>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</si>
  <si>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</si>
  <si>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</si>
  <si>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</si>
  <si>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</si>
  <si>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</si>
  <si>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</si>
  <si>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</si>
  <si>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</si>
  <si>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</si>
  <si>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</si>
  <si>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</si>
  <si>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</si>
  <si>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</si>
  <si>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</si>
  <si>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</si>
  <si>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</si>
  <si>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</si>
  <si>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</si>
  <si>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</si>
  <si>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</si>
  <si>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</si>
  <si>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</si>
  <si>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</si>
  <si>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</si>
  <si>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</si>
  <si>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</si>
  <si>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</si>
  <si>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</si>
  <si>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</si>
  <si>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</si>
  <si>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</si>
  <si>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</si>
  <si>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</si>
  <si>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</si>
  <si>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</si>
  <si>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</si>
  <si>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</si>
  <si>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</si>
  <si>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</si>
  <si>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</si>
  <si>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</si>
  <si>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</si>
  <si>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</si>
  <si>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</si>
  <si>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</si>
  <si>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</si>
  <si>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</si>
  <si>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</si>
  <si>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</si>
  <si>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</si>
  <si>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</si>
  <si>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</si>
  <si>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</si>
  <si>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</si>
  <si>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</si>
  <si>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</si>
  <si>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</si>
  <si>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</si>
  <si>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</si>
  <si>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</si>
  <si>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</si>
  <si>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</si>
  <si>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</si>
  <si>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</si>
  <si>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</si>
  <si>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</si>
  <si>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</si>
  <si>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</si>
  <si>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</si>
  <si>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</si>
  <si>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</si>
  <si>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</si>
  <si>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</si>
  <si>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</si>
  <si>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</si>
  <si>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</si>
  <si>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</si>
  <si>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</si>
  <si>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</si>
  <si>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</si>
  <si>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</si>
  <si>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</si>
  <si>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</si>
  <si>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</si>
  <si>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</si>
  <si>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</si>
  <si>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</si>
  <si>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</si>
  <si>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</si>
  <si>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</si>
  <si>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</si>
  <si>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</si>
  <si>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</si>
  <si>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</si>
  <si>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</si>
  <si>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</si>
  <si>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</si>
  <si>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</si>
  <si>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</si>
  <si>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</si>
  <si>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</si>
  <si>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</si>
  <si>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</si>
  <si>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</si>
  <si>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</si>
  <si>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</si>
  <si>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</si>
  <si>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</si>
  <si>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</si>
  <si>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</si>
  <si>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</si>
  <si>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</si>
  <si>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</si>
  <si>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</si>
  <si>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</si>
  <si>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</si>
  <si>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</si>
  <si>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</si>
  <si>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</si>
  <si>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</si>
  <si>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</si>
  <si>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</si>
  <si>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</si>
  <si>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</si>
  <si>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</si>
  <si>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</si>
  <si>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</si>
  <si>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</si>
  <si>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</si>
  <si>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</si>
  <si>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</si>
  <si>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</si>
  <si>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</si>
  <si>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</si>
  <si>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</si>
  <si>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</si>
  <si>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</si>
  <si>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</si>
  <si>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</si>
  <si>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</si>
  <si>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</si>
  <si>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</si>
  <si>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</si>
  <si>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</si>
  <si>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</si>
  <si>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</si>
  <si>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</si>
  <si>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</si>
  <si>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</si>
  <si>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</si>
  <si>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</si>
  <si>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</si>
  <si>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</si>
  <si>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</si>
  <si>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</si>
  <si>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</si>
  <si>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</si>
  <si>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</si>
  <si>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</si>
  <si>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</si>
  <si>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</si>
  <si>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</si>
  <si>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</si>
  <si>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</si>
  <si>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</si>
  <si>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</si>
  <si>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</si>
  <si>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</si>
  <si>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</si>
  <si>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</si>
  <si>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</si>
  <si>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</si>
  <si>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</si>
  <si>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</si>
  <si>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</si>
  <si>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</si>
  <si>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</si>
  <si>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</si>
  <si>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</si>
  <si>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</si>
  <si>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</si>
  <si>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</si>
  <si>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</si>
  <si>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</si>
  <si>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</si>
  <si>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</si>
  <si>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</si>
  <si>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</si>
  <si>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</si>
  <si>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</si>
  <si>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</si>
  <si>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</si>
  <si>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</si>
  <si>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</si>
  <si>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</si>
  <si>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</si>
  <si>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</si>
  <si>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</si>
  <si>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</si>
  <si>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</si>
  <si>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</si>
  <si>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</si>
  <si>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</si>
  <si>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</si>
  <si>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</si>
  <si>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</si>
  <si>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</si>
  <si>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</si>
  <si>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</si>
  <si>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</si>
  <si>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</si>
  <si>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</si>
  <si>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</si>
  <si>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</si>
  <si>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</si>
  <si>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</si>
  <si>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</si>
  <si>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</si>
  <si>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</si>
  <si>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</si>
  <si>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</si>
  <si>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</si>
  <si>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</si>
  <si>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</si>
  <si>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</si>
  <si>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</si>
  <si>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</si>
  <si>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</si>
  <si>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</si>
  <si>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</si>
  <si>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</si>
  <si>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</si>
  <si>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</si>
  <si>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</si>
  <si>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</si>
  <si>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</si>
  <si>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</si>
  <si>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</si>
  <si>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</si>
  <si>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</si>
  <si>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</si>
  <si>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</si>
  <si>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</si>
  <si>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</si>
  <si>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</si>
  <si>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</si>
  <si>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</si>
  <si>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</si>
  <si>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</si>
  <si>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</si>
  <si>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</si>
  <si>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</si>
  <si>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</si>
  <si>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</si>
  <si>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</si>
  <si>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</si>
  <si>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</si>
  <si>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</si>
  <si>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</si>
  <si>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</si>
  <si>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</si>
  <si>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</si>
  <si>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</si>
  <si>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</si>
  <si>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</si>
  <si>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</si>
  <si>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</si>
  <si>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</si>
  <si>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</si>
  <si>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</si>
  <si>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</si>
  <si>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</si>
  <si>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</si>
  <si>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</si>
  <si>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</si>
  <si>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</si>
  <si>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</si>
  <si>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</si>
  <si>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</si>
  <si>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</si>
  <si>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</si>
  <si>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</si>
  <si>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</si>
  <si>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</si>
  <si>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</si>
  <si>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</si>
  <si>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</si>
  <si>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</si>
  <si>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</si>
  <si>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</si>
  <si>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</si>
  <si>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</si>
  <si>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</si>
  <si>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</si>
  <si>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</si>
  <si>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</si>
  <si>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</si>
  <si>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</si>
  <si>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</si>
  <si>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</si>
  <si>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</si>
  <si>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</si>
  <si>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</si>
  <si>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</si>
  <si>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</si>
  <si>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</si>
  <si>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</si>
  <si>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</si>
  <si>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</si>
  <si>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</si>
  <si>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</si>
  <si>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</si>
  <si>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</si>
  <si>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</si>
  <si>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</si>
  <si>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</si>
  <si>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</si>
  <si>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</si>
  <si>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</si>
  <si>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</si>
  <si>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</si>
  <si>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</si>
  <si>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</si>
  <si>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</si>
  <si>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</si>
  <si>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</si>
  <si>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</si>
  <si>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</si>
  <si>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</si>
  <si>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</si>
  <si>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</si>
  <si>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</si>
  <si>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</si>
  <si>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</si>
  <si>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</si>
  <si>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</si>
  <si>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</si>
  <si>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</si>
  <si>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</si>
  <si>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</si>
  <si>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</si>
  <si>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</si>
  <si>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</si>
  <si>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</si>
  <si>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</si>
  <si>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</si>
  <si>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</si>
  <si>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</si>
  <si>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</si>
  <si>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</si>
  <si>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</si>
  <si>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</si>
  <si>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</si>
  <si>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</si>
  <si>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</si>
  <si>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</si>
  <si>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</si>
  <si>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</si>
  <si>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</si>
  <si>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</si>
  <si>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</si>
  <si>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</si>
  <si>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</si>
  <si>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</si>
  <si>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</si>
  <si>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</si>
  <si>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</si>
  <si>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</si>
  <si>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</si>
  <si>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</si>
  <si>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</si>
  <si>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</si>
  <si>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</si>
  <si>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</si>
  <si>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</si>
  <si>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</si>
  <si>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</si>
  <si>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</si>
  <si>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</si>
  <si>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</si>
  <si>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</si>
  <si>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</si>
  <si>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</si>
  <si>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</si>
  <si>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</si>
  <si>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</si>
  <si>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</si>
  <si>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</si>
  <si>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</si>
  <si>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</si>
  <si>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</si>
  <si>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</si>
  <si>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</si>
  <si>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</si>
  <si>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</si>
  <si>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</si>
  <si>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</si>
  <si>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</si>
  <si>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</si>
  <si>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</si>
  <si>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</si>
  <si>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</si>
  <si>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</si>
  <si>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</si>
  <si>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</si>
  <si>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</si>
  <si>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</si>
  <si>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</si>
  <si>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</si>
  <si>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</si>
  <si>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</si>
  <si>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</si>
  <si>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</si>
  <si>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</si>
  <si>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</si>
  <si>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</si>
  <si>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</si>
  <si>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</si>
  <si>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</si>
  <si>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</si>
  <si>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</si>
  <si>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</si>
  <si>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</si>
  <si>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</si>
  <si>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</si>
  <si>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</si>
  <si>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</si>
  <si>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</si>
  <si>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</si>
  <si>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</si>
  <si>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</si>
  <si>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</si>
  <si>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</si>
  <si>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</si>
  <si>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</si>
  <si>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</si>
  <si>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</si>
  <si>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</si>
  <si>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</si>
  <si>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</si>
  <si>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</si>
  <si>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</si>
  <si>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</si>
  <si>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</si>
  <si>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</si>
  <si>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</si>
  <si>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</si>
  <si>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</si>
  <si>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</si>
  <si>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</si>
  <si>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</si>
  <si>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</si>
  <si>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</si>
  <si>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</si>
  <si>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</si>
  <si>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</si>
  <si>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</si>
  <si>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</si>
  <si>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</si>
  <si>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</si>
  <si>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</si>
  <si>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</si>
  <si>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</si>
  <si>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</si>
  <si>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</si>
  <si>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</si>
  <si>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</si>
  <si>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</si>
  <si>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</si>
  <si>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</si>
  <si>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</si>
  <si>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</si>
  <si>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</si>
  <si>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</si>
  <si>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</si>
  <si>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</si>
  <si>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</si>
  <si>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</si>
  <si>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</si>
  <si>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</si>
  <si>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</si>
  <si>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</si>
  <si>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</si>
  <si>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</si>
  <si>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</si>
  <si>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</si>
  <si>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</si>
  <si>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</si>
  <si>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</si>
  <si>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</si>
  <si>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</si>
  <si>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</si>
  <si>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</si>
  <si>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</si>
  <si>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</si>
  <si>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</si>
  <si>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</si>
  <si>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</si>
  <si>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</si>
  <si>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</si>
  <si>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</si>
  <si>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</si>
  <si>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</si>
  <si>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</si>
  <si>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</si>
  <si>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</si>
  <si>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</si>
  <si>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</si>
  <si>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</si>
  <si>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</si>
  <si>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</si>
  <si>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</si>
  <si>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</si>
  <si>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</si>
  <si>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</si>
  <si>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</si>
  <si>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</si>
  <si>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</si>
  <si>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</si>
  <si>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</si>
  <si>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</si>
  <si>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</si>
  <si>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</si>
  <si>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</si>
  <si>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</si>
  <si>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</si>
  <si>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</si>
  <si>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</si>
  <si>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</si>
  <si>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</si>
  <si>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</si>
  <si>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</si>
  <si>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</si>
  <si>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</si>
  <si>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</si>
  <si>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</si>
  <si>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</si>
  <si>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</si>
  <si>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</si>
  <si>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</si>
  <si>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</si>
  <si>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</si>
  <si>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</si>
  <si>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</si>
  <si>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</si>
  <si>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</si>
  <si>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</si>
  <si>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</si>
  <si>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</si>
  <si>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</si>
  <si>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</si>
  <si>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</si>
  <si>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</si>
  <si>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</si>
  <si>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</si>
  <si>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</si>
  <si>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</si>
  <si>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</si>
  <si>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</si>
  <si>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</si>
  <si>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</si>
  <si>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</si>
  <si>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</si>
  <si>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</si>
  <si>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</si>
  <si>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</si>
  <si>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</si>
  <si>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</si>
  <si>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</si>
  <si>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</si>
  <si>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</si>
  <si>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</si>
  <si>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</si>
  <si>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</si>
  <si>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</si>
  <si>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</si>
  <si>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</si>
  <si>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</si>
  <si>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</si>
  <si>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</si>
  <si>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</si>
  <si>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</si>
  <si>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</si>
  <si>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</si>
  <si>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</si>
  <si>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</si>
  <si>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</si>
  <si>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</si>
  <si>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</si>
  <si>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</si>
  <si>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</si>
  <si>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</si>
  <si>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</si>
  <si>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</si>
  <si>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</si>
  <si>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</si>
  <si>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</si>
  <si>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</si>
  <si>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</si>
  <si>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</si>
  <si>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</si>
  <si>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</si>
  <si>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</si>
  <si>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</si>
  <si>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</si>
  <si>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</si>
  <si>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</si>
  <si>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</si>
  <si>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</si>
  <si>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</si>
  <si>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</si>
  <si>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</si>
  <si>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</si>
  <si>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</si>
  <si>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</si>
  <si>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</si>
  <si>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</si>
  <si>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</si>
  <si>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</si>
  <si>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</si>
  <si>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</si>
  <si>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</si>
  <si>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</si>
  <si>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</si>
  <si>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</si>
  <si>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</si>
  <si>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</si>
  <si>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</si>
  <si>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</si>
  <si>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</si>
  <si>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</si>
  <si>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</si>
  <si>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</si>
  <si>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</si>
  <si>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</si>
  <si>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</si>
  <si>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</si>
  <si>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</si>
  <si>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</si>
  <si>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</si>
  <si>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</si>
  <si>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</si>
  <si>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</si>
  <si>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</si>
  <si>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</si>
  <si>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</si>
  <si>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</si>
  <si>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</si>
  <si>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</si>
  <si>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</si>
  <si>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</si>
  <si>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</si>
  <si>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</si>
  <si>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</si>
  <si>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</si>
  <si>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</si>
  <si>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</si>
  <si>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</si>
  <si>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</si>
  <si>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</si>
  <si>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</si>
  <si>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</si>
  <si>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</si>
  <si>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</si>
  <si>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</si>
  <si>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</si>
  <si>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</si>
  <si>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</si>
  <si>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</si>
  <si>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</si>
  <si>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</si>
  <si>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</si>
  <si>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</si>
  <si>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</si>
  <si>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</si>
  <si>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</si>
  <si>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</si>
  <si>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</si>
  <si>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</si>
  <si>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</si>
  <si>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</si>
  <si>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</si>
  <si>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</si>
  <si>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</si>
  <si>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</si>
  <si>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</si>
  <si>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</si>
  <si>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</si>
  <si>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</si>
  <si>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</si>
  <si>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</si>
  <si>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</si>
  <si>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</si>
  <si>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</si>
  <si>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</si>
  <si>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</si>
  <si>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</si>
  <si>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</si>
  <si>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</si>
  <si>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</si>
  <si>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</si>
  <si>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</si>
  <si>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</si>
  <si>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</si>
  <si>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</si>
  <si>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</si>
  <si>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</si>
  <si>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</si>
  <si>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</si>
  <si>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</si>
  <si>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</si>
  <si>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</si>
  <si>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</si>
  <si>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</si>
  <si>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</si>
  <si>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</si>
  <si>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</si>
  <si>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</si>
  <si>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</si>
  <si>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</si>
  <si>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</si>
  <si>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</si>
  <si>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</si>
  <si>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</si>
  <si>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</si>
  <si>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</si>
  <si>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</si>
  <si>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</si>
  <si>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</si>
  <si>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</si>
  <si>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</si>
  <si>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</si>
  <si>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</si>
  <si>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</si>
  <si>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</si>
  <si>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</si>
  <si>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</si>
  <si>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</si>
  <si>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</si>
  <si>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</si>
  <si>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</si>
  <si>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</si>
  <si>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</si>
  <si>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</si>
  <si>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</si>
  <si>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</si>
  <si>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</si>
  <si>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</si>
  <si>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</si>
  <si>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</si>
  <si>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</si>
  <si>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</si>
  <si>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</si>
  <si>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</si>
  <si>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</si>
  <si>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</si>
  <si>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</si>
  <si>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</si>
  <si>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</si>
  <si>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</si>
  <si>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</si>
  <si>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</si>
  <si>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</si>
  <si>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</si>
  <si>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</si>
  <si>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</si>
  <si>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</si>
  <si>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</si>
  <si>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</si>
  <si>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</si>
  <si>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</si>
  <si>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</si>
  <si>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</si>
  <si>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</si>
  <si>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</si>
  <si>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</si>
  <si>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</si>
  <si>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</si>
  <si>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</si>
  <si>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</si>
  <si>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</si>
  <si>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</si>
  <si>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</si>
  <si>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</si>
  <si>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</si>
  <si>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</si>
  <si>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</si>
  <si>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</si>
  <si>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</si>
  <si>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</si>
  <si>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</si>
  <si>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</si>
  <si>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</si>
  <si>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</si>
  <si>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</si>
  <si>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</si>
  <si>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</si>
  <si>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</si>
  <si>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</si>
  <si>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</si>
  <si>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</si>
  <si>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</si>
  <si>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</si>
  <si>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</si>
  <si>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</si>
  <si>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</si>
  <si>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</si>
  <si>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</si>
  <si>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</si>
  <si>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</si>
  <si>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</si>
  <si>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</si>
  <si>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</si>
  <si>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</si>
  <si>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</si>
  <si>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</si>
  <si>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</si>
  <si>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</si>
  <si>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</si>
  <si>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</si>
  <si>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</si>
  <si>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</si>
  <si>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</si>
  <si>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</si>
  <si>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</si>
  <si>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</si>
  <si>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</si>
  <si>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</si>
  <si>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</si>
  <si>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</si>
  <si>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</si>
  <si>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</si>
  <si>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</si>
  <si>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</si>
  <si>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</si>
  <si>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</si>
  <si>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</si>
  <si>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</si>
  <si>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</si>
  <si>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</si>
  <si>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</si>
  <si>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</si>
  <si>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</si>
  <si>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</si>
  <si>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</si>
  <si>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</si>
  <si>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</si>
  <si>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</si>
  <si>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</si>
  <si>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</si>
  <si>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</si>
  <si>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</si>
  <si>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</si>
  <si>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</si>
  <si>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</si>
  <si>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</si>
  <si>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</si>
  <si>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</si>
  <si>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</si>
  <si>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</si>
  <si>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</si>
  <si>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</si>
  <si>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</si>
  <si>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</si>
  <si>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</si>
  <si>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</si>
  <si>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</si>
  <si>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</si>
  <si>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</si>
  <si>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</si>
  <si>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</si>
  <si>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</si>
  <si>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</si>
  <si>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</si>
  <si>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</si>
  <si>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</si>
  <si>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</si>
  <si>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</si>
  <si>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</si>
  <si>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</si>
  <si>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</si>
  <si>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</si>
  <si>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</si>
  <si>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</si>
  <si>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</si>
  <si>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</si>
  <si>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</si>
  <si>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</si>
  <si>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</si>
  <si>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</si>
  <si>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</si>
  <si>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</si>
  <si>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</si>
  <si>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</si>
  <si>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</si>
  <si>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</si>
  <si>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</si>
  <si>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</si>
  <si>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</si>
  <si>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</si>
  <si>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</si>
  <si>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</si>
  <si>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</si>
  <si>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</si>
  <si>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</si>
  <si>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</si>
  <si>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</si>
  <si>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</si>
  <si>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</si>
  <si>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</si>
  <si>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</si>
  <si>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</si>
  <si>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</si>
  <si>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</si>
  <si>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</si>
  <si>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</si>
  <si>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</si>
  <si>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</si>
  <si>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</si>
  <si>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</si>
  <si>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</si>
  <si>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</si>
  <si>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</si>
  <si>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</si>
  <si>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</si>
  <si>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</si>
  <si>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</si>
  <si>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</si>
  <si>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</si>
  <si>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</si>
  <si>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</si>
  <si>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</si>
  <si>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</si>
  <si>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</si>
  <si>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</si>
  <si>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</si>
  <si>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</si>
  <si>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</si>
  <si>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</si>
  <si>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</si>
  <si>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</si>
  <si>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</si>
  <si>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</si>
  <si>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</si>
  <si>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</si>
  <si>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</si>
  <si>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</si>
  <si>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</si>
  <si>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</si>
  <si>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</si>
  <si>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</si>
  <si>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</si>
  <si>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</si>
  <si>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</si>
  <si>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</si>
  <si>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</si>
  <si>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</si>
  <si>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</si>
  <si>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</si>
  <si>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</si>
  <si>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</si>
  <si>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</si>
  <si>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</si>
  <si>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</si>
  <si>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</si>
  <si>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</si>
  <si>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</si>
  <si>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</si>
  <si>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</si>
  <si>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</si>
  <si>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</si>
  <si>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</si>
  <si>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</si>
  <si>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</si>
  <si>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</si>
  <si>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</si>
  <si>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</si>
  <si>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</si>
  <si>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</si>
  <si>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</si>
  <si>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</si>
  <si>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</si>
  <si>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</si>
  <si>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</si>
  <si>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</si>
  <si>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</si>
  <si>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</si>
  <si>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</si>
  <si>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</si>
  <si>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</si>
  <si>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</si>
  <si>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</si>
  <si>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</si>
  <si>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</si>
  <si>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</si>
  <si>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</si>
  <si>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</si>
  <si>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</si>
  <si>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</si>
  <si>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</si>
  <si>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</si>
  <si>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</si>
  <si>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</si>
  <si>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</si>
  <si>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</si>
  <si>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</si>
  <si>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</si>
  <si>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</si>
  <si>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</si>
  <si>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</si>
  <si>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</si>
  <si>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</si>
  <si>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</si>
  <si>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</si>
  <si>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</si>
  <si>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</si>
  <si>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</si>
  <si>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</si>
  <si>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</si>
  <si>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</si>
  <si>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</si>
  <si>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</si>
  <si>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</si>
  <si>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</si>
  <si>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</si>
  <si>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</si>
  <si>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</si>
  <si>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</si>
  <si>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</si>
  <si>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</si>
  <si>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</si>
  <si>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</si>
  <si>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</si>
  <si>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</si>
  <si>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</si>
  <si>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</si>
  <si>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</si>
  <si>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</si>
  <si>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</si>
  <si>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</si>
  <si>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</si>
  <si>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</si>
  <si>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</si>
  <si>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</si>
  <si>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</si>
  <si>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</si>
  <si>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</si>
  <si>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</si>
  <si>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</si>
  <si>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</si>
  <si>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</si>
  <si>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</si>
  <si>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</si>
  <si>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</si>
  <si>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</si>
  <si>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</si>
  <si>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</si>
  <si>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</si>
  <si>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</si>
  <si>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</si>
  <si>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</si>
  <si>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</si>
  <si>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</si>
  <si>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</si>
  <si>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</si>
  <si>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</si>
  <si>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</si>
  <si>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</si>
  <si>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</si>
  <si>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</si>
  <si>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</si>
  <si>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</si>
  <si>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</si>
  <si>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</si>
  <si>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</si>
  <si>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</si>
  <si>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</si>
  <si>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</si>
  <si>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</si>
  <si>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</si>
  <si>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</si>
  <si>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</si>
  <si>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</si>
  <si>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</si>
  <si>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</si>
  <si>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</si>
  <si>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</si>
  <si>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</si>
  <si>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</si>
  <si>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</si>
  <si>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</si>
  <si>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</si>
  <si>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</si>
  <si>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</si>
  <si>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</si>
  <si>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</si>
  <si>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</si>
  <si>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</si>
  <si>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</si>
  <si>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</si>
  <si>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</si>
  <si>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</si>
  <si>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</si>
  <si>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</si>
  <si>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</si>
  <si>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</si>
  <si>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</si>
  <si>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</si>
  <si>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</si>
  <si>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</si>
  <si>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</si>
  <si>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</si>
  <si>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</si>
  <si>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</si>
  <si>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</si>
  <si>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</si>
  <si>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</si>
  <si>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</si>
  <si>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</si>
  <si>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</si>
  <si>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</si>
  <si>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</si>
  <si>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</si>
  <si>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</si>
  <si>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</si>
  <si>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</si>
  <si>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</si>
  <si>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</si>
  <si>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</si>
  <si>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</si>
  <si>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</si>
  <si>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</si>
  <si>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</si>
  <si>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</si>
  <si>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</si>
  <si>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</si>
  <si>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</si>
  <si>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</si>
  <si>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</si>
  <si>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</si>
  <si>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</si>
  <si>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</si>
  <si>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</si>
  <si>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</si>
  <si>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</si>
  <si>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</si>
  <si>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</si>
  <si>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</si>
  <si>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</si>
  <si>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</si>
  <si>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</si>
  <si>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</si>
  <si>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</si>
  <si>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</si>
  <si>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</si>
  <si>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</si>
  <si>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</si>
  <si>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</si>
  <si>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</si>
  <si>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</si>
  <si>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</si>
  <si>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</si>
  <si>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</si>
  <si>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</si>
  <si>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</si>
  <si>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</si>
  <si>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</si>
  <si>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</si>
  <si>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</si>
  <si>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</si>
  <si>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</si>
  <si>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</si>
  <si>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</si>
  <si>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</si>
  <si>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</si>
  <si>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</si>
  <si>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</si>
  <si>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</si>
  <si>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</si>
  <si>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</si>
  <si>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</si>
  <si>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</si>
  <si>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</si>
  <si>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</si>
  <si>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</si>
  <si>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</si>
  <si>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</si>
  <si>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</si>
  <si>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</si>
  <si>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</si>
  <si>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</si>
  <si>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</si>
  <si>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</si>
  <si>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</si>
  <si>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</si>
  <si>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</si>
  <si>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</si>
  <si>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</si>
  <si>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</si>
  <si>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</si>
  <si>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</si>
  <si>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</si>
  <si>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</si>
  <si>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</si>
  <si>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</si>
  <si>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</si>
  <si>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</si>
  <si>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</si>
  <si>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</si>
  <si>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</si>
  <si>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</si>
  <si>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</si>
  <si>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</si>
  <si>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</si>
  <si>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</si>
  <si>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</si>
  <si>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</si>
  <si>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</si>
  <si>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</si>
  <si>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</si>
  <si>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</si>
  <si>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</si>
  <si>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</si>
  <si>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</si>
  <si>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</si>
  <si>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</si>
  <si>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</si>
  <si>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</si>
  <si>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</si>
  <si>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</si>
  <si>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</si>
  <si>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</si>
  <si>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</si>
  <si>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</si>
  <si>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</si>
  <si>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</si>
  <si>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</si>
  <si>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</si>
  <si>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</si>
  <si>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</si>
  <si>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</si>
  <si>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</si>
  <si>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</si>
  <si>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</si>
  <si>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</si>
  <si>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</si>
  <si>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</si>
  <si>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</si>
  <si>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</si>
  <si>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</si>
  <si>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</si>
  <si>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</si>
  <si>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</si>
  <si>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</si>
  <si>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</si>
  <si>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</si>
  <si>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</si>
  <si>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</si>
  <si>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</si>
  <si>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</si>
  <si>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</si>
  <si>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</si>
  <si>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</si>
  <si>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</si>
  <si>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</si>
  <si>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</si>
  <si>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</si>
  <si>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</si>
  <si>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</si>
  <si>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</si>
  <si>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</si>
  <si>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</si>
  <si>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</si>
  <si>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</si>
  <si>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</si>
  <si>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</si>
  <si>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</si>
  <si>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</si>
  <si>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</si>
  <si>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</si>
  <si>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</si>
  <si>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</si>
  <si>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</si>
  <si>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</si>
  <si>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</si>
  <si>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</si>
  <si>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</si>
  <si>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</si>
  <si>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</si>
  <si>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</si>
  <si>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</si>
  <si>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</si>
  <si>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</si>
  <si>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</si>
  <si>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</si>
  <si>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</si>
  <si>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</si>
  <si>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</si>
  <si>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</si>
  <si>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</si>
  <si>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</si>
  <si>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</si>
  <si>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</si>
  <si>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</si>
  <si>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</si>
  <si>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</si>
  <si>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</si>
  <si>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</si>
  <si>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</si>
  <si>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</si>
  <si>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</si>
  <si>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</si>
  <si>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</si>
  <si>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</si>
  <si>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</si>
  <si>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</si>
  <si>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</si>
  <si>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</si>
  <si>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</si>
  <si>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</si>
  <si>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</si>
  <si>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</si>
  <si>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</si>
  <si>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</si>
  <si>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</si>
  <si>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</si>
  <si>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</si>
  <si>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</si>
  <si>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</si>
  <si>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</si>
  <si>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</si>
  <si>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</si>
  <si>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</si>
  <si>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</si>
  <si>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</si>
  <si>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</si>
  <si>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</si>
  <si>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</si>
  <si>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</si>
  <si>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</si>
  <si>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</si>
  <si>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</si>
  <si>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</si>
  <si>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</si>
  <si>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</si>
  <si>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</si>
  <si>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</si>
  <si>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</si>
  <si>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</si>
  <si>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</si>
  <si>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</si>
  <si>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</si>
  <si>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</si>
  <si>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</si>
  <si>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</si>
  <si>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</si>
  <si>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</si>
  <si>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</si>
  <si>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</si>
  <si>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</si>
  <si>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</si>
  <si>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</si>
  <si>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</si>
  <si>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</si>
  <si>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</si>
  <si>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</si>
  <si>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</si>
  <si>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</si>
  <si>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</si>
  <si>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</si>
  <si>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</si>
  <si>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</si>
  <si>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</si>
  <si>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</si>
  <si>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</si>
  <si>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</si>
  <si>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</si>
  <si>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</si>
  <si>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</si>
  <si>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</si>
  <si>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</si>
  <si>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</si>
  <si>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</si>
  <si>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</si>
  <si>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</si>
  <si>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</si>
  <si>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</si>
  <si>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</si>
  <si>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</si>
  <si>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</si>
  <si>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</si>
  <si>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</si>
  <si>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</si>
  <si>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</si>
  <si>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</si>
  <si>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</si>
  <si>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</si>
  <si>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</si>
  <si>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</si>
  <si>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</si>
  <si>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</si>
  <si>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</si>
  <si>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</si>
  <si>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</si>
  <si>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</si>
  <si>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</si>
  <si>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</si>
  <si>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</si>
  <si>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</si>
  <si>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</si>
  <si>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</si>
  <si>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</si>
  <si>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</si>
  <si>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</si>
  <si>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</si>
  <si>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</si>
  <si>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</si>
  <si>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</si>
  <si>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</si>
  <si>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</si>
  <si>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</si>
  <si>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</si>
  <si>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</si>
  <si>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</si>
  <si>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</si>
  <si>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</si>
  <si>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</si>
  <si>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</si>
  <si>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</si>
  <si>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</si>
  <si>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</si>
  <si>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</si>
  <si>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</si>
  <si>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</si>
  <si>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</si>
  <si>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</si>
  <si>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</si>
  <si>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</si>
  <si>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</si>
  <si>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</si>
  <si>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</si>
  <si>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</si>
  <si>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</si>
  <si>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</si>
  <si>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</si>
  <si>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</si>
  <si>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</si>
  <si>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</si>
  <si>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</si>
  <si>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</si>
  <si>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</si>
  <si>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</si>
  <si>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</si>
  <si>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</si>
  <si>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</si>
  <si>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</si>
  <si>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</si>
  <si>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</si>
  <si>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</si>
  <si>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</si>
  <si>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</si>
  <si>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</si>
  <si>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</si>
  <si>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</si>
  <si>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</si>
  <si>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</si>
  <si>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</si>
  <si>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</si>
  <si>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</si>
  <si>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</si>
  <si>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</si>
  <si>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</si>
  <si>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</si>
  <si>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</si>
  <si>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</si>
  <si>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</si>
  <si>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</si>
  <si>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</si>
  <si>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</si>
  <si>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</si>
  <si>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</si>
  <si>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</si>
  <si>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</si>
  <si>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</si>
  <si>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</si>
  <si>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</si>
  <si>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</si>
  <si>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</si>
  <si>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</si>
  <si>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</si>
  <si>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</si>
  <si>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</si>
  <si>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</si>
  <si>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</si>
  <si>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</si>
  <si>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</si>
  <si>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</si>
  <si>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</si>
  <si>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</si>
  <si>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</si>
  <si>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</si>
  <si>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</si>
  <si>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</si>
  <si>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</si>
  <si>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</si>
  <si>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</si>
  <si>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</si>
  <si>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</si>
  <si>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</si>
  <si>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</si>
  <si>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</si>
  <si>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</si>
  <si>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</si>
  <si>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</si>
  <si>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</si>
  <si>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</si>
  <si>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</si>
  <si>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</si>
  <si>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</si>
  <si>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</si>
  <si>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</si>
  <si>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</si>
  <si>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</si>
  <si>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</si>
  <si>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</si>
  <si>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</si>
  <si>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</si>
  <si>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</si>
  <si>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</si>
  <si>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</si>
  <si>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</si>
  <si>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</si>
  <si>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</si>
  <si>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</si>
  <si>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</si>
  <si>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</si>
  <si>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</si>
  <si>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</si>
  <si>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</si>
  <si>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</si>
  <si>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</si>
  <si>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</si>
  <si>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</si>
  <si>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</si>
  <si>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</si>
  <si>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</si>
  <si>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</si>
  <si>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</si>
  <si>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</si>
  <si>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</si>
  <si>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</si>
  <si>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</si>
  <si>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</si>
  <si>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</si>
  <si>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</si>
  <si>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</si>
  <si>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</si>
  <si>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</si>
  <si>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</si>
  <si>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</si>
  <si>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</si>
  <si>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</si>
  <si>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</si>
  <si>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</si>
  <si>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</si>
  <si>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</si>
  <si>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</si>
  <si>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</si>
  <si>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</si>
  <si>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</si>
  <si>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</si>
  <si>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</si>
  <si>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</si>
  <si>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</si>
  <si>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</si>
  <si>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</si>
  <si>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</si>
  <si>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</si>
  <si>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</si>
  <si>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</si>
  <si>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</si>
  <si>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</si>
  <si>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</si>
  <si>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</si>
  <si>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</si>
  <si>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</si>
  <si>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</si>
  <si>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</si>
  <si>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</si>
  <si>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</si>
  <si>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</si>
  <si>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</si>
  <si>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</si>
  <si>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</si>
  <si>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</si>
  <si>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</si>
  <si>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</si>
  <si>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</si>
  <si>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</si>
  <si>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</si>
  <si>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</si>
  <si>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</si>
  <si>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</si>
  <si>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</si>
  <si>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</si>
  <si>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</si>
  <si>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</si>
  <si>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</si>
  <si>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</si>
  <si>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</si>
  <si>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</si>
  <si>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</si>
  <si>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</si>
  <si>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</si>
  <si>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</si>
  <si>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</si>
  <si>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</si>
  <si>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</si>
  <si>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</si>
  <si>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</si>
  <si>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</si>
  <si>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</si>
  <si>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</si>
  <si>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</si>
  <si>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</si>
  <si>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</si>
  <si>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</si>
  <si>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</si>
  <si>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</si>
  <si>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</si>
  <si>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</si>
  <si>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</si>
  <si>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</si>
  <si>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</si>
  <si>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</si>
  <si>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</si>
  <si>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</si>
  <si>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</si>
  <si>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</si>
  <si>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</si>
  <si>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</si>
  <si>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</si>
  <si>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</si>
  <si>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</si>
  <si>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</si>
  <si>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</si>
  <si>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</si>
  <si>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</si>
  <si>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</si>
  <si>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</si>
  <si>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</si>
  <si>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</si>
  <si>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</si>
  <si>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</si>
  <si>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</si>
  <si>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</si>
  <si>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</si>
  <si>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</si>
  <si>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</si>
  <si>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</si>
  <si>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</si>
  <si>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</si>
  <si>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</si>
  <si>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</si>
  <si>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</si>
  <si>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</si>
  <si>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</si>
  <si>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</si>
  <si>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</si>
  <si>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</si>
  <si>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</si>
  <si>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</si>
  <si>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</si>
  <si>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</si>
  <si>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</si>
  <si>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</si>
  <si>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</si>
  <si>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</si>
  <si>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</si>
  <si>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</si>
  <si>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</si>
  <si>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</si>
  <si>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</si>
  <si>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</si>
  <si>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</si>
  <si>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</si>
  <si>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</si>
  <si>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</si>
  <si>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</si>
  <si>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</si>
  <si>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</si>
  <si>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</si>
  <si>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</si>
  <si>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</si>
  <si>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</si>
  <si>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</si>
  <si>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</si>
  <si>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</si>
  <si>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</si>
  <si>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</si>
  <si>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</si>
  <si>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</si>
  <si>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</si>
  <si>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</si>
  <si>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</si>
  <si>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</si>
  <si>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</si>
  <si>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</si>
  <si>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</si>
  <si>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</si>
  <si>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</si>
  <si>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</si>
  <si>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</si>
  <si>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</si>
  <si>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</si>
  <si>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</si>
  <si>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</si>
  <si>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</si>
  <si>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</si>
  <si>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</si>
  <si>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</si>
  <si>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</si>
  <si>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</si>
  <si>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</si>
  <si>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</si>
  <si>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</si>
  <si>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</si>
  <si>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</si>
  <si>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</si>
  <si>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</si>
  <si>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</si>
  <si>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</si>
  <si>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</si>
  <si>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</si>
  <si>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</si>
  <si>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</si>
  <si>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</si>
  <si>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</si>
  <si>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</si>
  <si>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</si>
  <si>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</si>
  <si>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</si>
  <si>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</si>
  <si>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</si>
  <si>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</si>
  <si>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</si>
  <si>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</si>
  <si>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</si>
  <si>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</si>
  <si>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</si>
  <si>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</si>
  <si>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</si>
  <si>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</si>
  <si>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</si>
  <si>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</si>
  <si>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</si>
  <si>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</si>
  <si>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</si>
  <si>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</si>
  <si>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</si>
  <si>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</si>
  <si>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</si>
  <si>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</si>
  <si>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</si>
  <si>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</si>
  <si>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</si>
  <si>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</si>
  <si>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</si>
  <si>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</si>
  <si>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</si>
  <si>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</si>
  <si>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</si>
  <si>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</si>
  <si>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</si>
  <si>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</si>
  <si>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</si>
  <si>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</si>
  <si>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</si>
  <si>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</si>
  <si>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</si>
  <si>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</si>
  <si>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</si>
  <si>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</si>
  <si>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</si>
  <si>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</si>
  <si>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</si>
  <si>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</si>
  <si>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</si>
  <si>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</si>
  <si>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</si>
  <si>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</si>
  <si>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</si>
  <si>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</si>
  <si>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</si>
  <si>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</si>
  <si>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</si>
  <si>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</si>
  <si>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</si>
  <si>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</si>
  <si>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</si>
  <si>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</si>
  <si>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</si>
  <si>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</si>
  <si>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</si>
  <si>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</si>
  <si>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</si>
  <si>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</si>
  <si>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</si>
  <si>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</si>
  <si>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</si>
  <si>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</si>
  <si>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</si>
  <si>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</si>
  <si>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</si>
  <si>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</si>
  <si>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</si>
  <si>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</si>
  <si>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</si>
  <si>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</si>
  <si>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</si>
  <si>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</si>
  <si>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</si>
  <si>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</si>
  <si>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</si>
  <si>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</si>
  <si>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</si>
  <si>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</si>
  <si>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</si>
  <si>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</si>
  <si>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</si>
  <si>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</si>
  <si>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</si>
  <si>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</si>
  <si>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</si>
  <si>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</si>
  <si>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</si>
  <si>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</si>
  <si>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</si>
  <si>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</si>
  <si>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</si>
  <si>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</si>
  <si>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</si>
  <si>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</si>
  <si>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</si>
  <si>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</si>
  <si>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</si>
  <si>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</si>
  <si>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</si>
  <si>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</si>
  <si>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</si>
  <si>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</si>
  <si>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</si>
  <si>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</si>
  <si>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</si>
  <si>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</si>
  <si>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</si>
  <si>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</si>
  <si>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</si>
  <si>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</si>
  <si>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</si>
  <si>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</si>
  <si>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</si>
  <si>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</si>
  <si>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</si>
  <si>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</si>
  <si>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</si>
  <si>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</si>
  <si>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</si>
  <si>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</si>
  <si>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</si>
  <si>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</si>
  <si>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</si>
  <si>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</si>
  <si>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</si>
  <si>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</si>
  <si>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</si>
  <si>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</si>
  <si>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</si>
  <si>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</si>
  <si>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</si>
  <si>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</si>
  <si>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</si>
  <si>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</si>
  <si>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</si>
  <si>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</si>
  <si>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</si>
  <si>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</si>
  <si>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</si>
  <si>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</si>
  <si>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</si>
  <si>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</si>
  <si>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</si>
  <si>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</si>
  <si>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</si>
  <si>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</si>
  <si>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</si>
  <si>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</si>
  <si>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</si>
  <si>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</si>
  <si>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</si>
  <si>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</si>
  <si>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</si>
  <si>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</si>
  <si>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</si>
  <si>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</si>
  <si>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</si>
  <si>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</si>
  <si>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</si>
  <si>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</si>
  <si>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</si>
  <si>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</si>
  <si>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</si>
  <si>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</si>
  <si>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</si>
  <si>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</si>
  <si>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</si>
  <si>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</si>
  <si>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</si>
  <si>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</si>
  <si>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</si>
  <si>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</si>
  <si>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</si>
  <si>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</si>
  <si>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</si>
  <si>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</si>
  <si>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</si>
  <si>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</si>
  <si>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</si>
  <si>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</si>
  <si>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</si>
  <si>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</si>
  <si>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</si>
  <si>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</si>
  <si>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</si>
  <si>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</si>
  <si>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</si>
  <si>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</si>
  <si>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</si>
  <si>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</si>
  <si>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</si>
  <si>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</si>
  <si>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</si>
  <si>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</si>
  <si>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</si>
  <si>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</si>
  <si>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</si>
  <si>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</si>
  <si>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</si>
  <si>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</si>
  <si>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</si>
  <si>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</si>
  <si>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</si>
  <si>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</si>
  <si>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</si>
  <si>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</si>
  <si>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</si>
  <si>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</si>
  <si>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</si>
  <si>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</si>
  <si>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</si>
  <si>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</si>
  <si>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</si>
  <si>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</si>
  <si>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</si>
  <si>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</si>
  <si>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</si>
  <si>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</si>
  <si>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</si>
  <si>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</si>
  <si>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</si>
  <si>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</si>
  <si>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</si>
  <si>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</si>
  <si>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</si>
  <si>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</si>
  <si>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</si>
  <si>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</si>
  <si>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</si>
  <si>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</si>
  <si>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</si>
  <si>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</si>
  <si>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</si>
  <si>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</si>
  <si>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</si>
  <si>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</si>
  <si>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</si>
  <si>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</si>
  <si>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</si>
  <si>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</si>
  <si>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</si>
  <si>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</si>
  <si>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</si>
  <si>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</si>
  <si>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</si>
  <si>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</si>
  <si>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</si>
  <si>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</si>
  <si>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</si>
  <si>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</si>
  <si>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</si>
  <si>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</si>
  <si>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</si>
  <si>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</si>
  <si>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</si>
  <si>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</si>
  <si>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</si>
  <si>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</si>
  <si>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</si>
  <si>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</si>
  <si>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</si>
  <si>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</si>
  <si>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</si>
  <si>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</si>
  <si>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</si>
  <si>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</si>
  <si>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</si>
  <si>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</si>
  <si>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</si>
  <si>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</si>
  <si>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</si>
  <si>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</si>
  <si>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</si>
  <si>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</si>
  <si>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</si>
  <si>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</si>
  <si>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</si>
  <si>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</si>
  <si>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</si>
  <si>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</si>
  <si>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</si>
  <si>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</si>
  <si>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</si>
  <si>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</si>
  <si>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</si>
  <si>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</si>
  <si>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</si>
  <si>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</si>
  <si>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</si>
  <si>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</si>
  <si>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</si>
  <si>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</si>
  <si>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</si>
  <si>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</si>
  <si>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</si>
  <si>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</si>
  <si>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</si>
  <si>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</si>
  <si>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</si>
  <si>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</si>
  <si>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</si>
  <si>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</si>
  <si>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</si>
  <si>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</si>
  <si>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</si>
  <si>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</si>
  <si>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</si>
  <si>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</si>
  <si>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</si>
  <si>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</si>
  <si>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</si>
  <si>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</si>
  <si>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</si>
  <si>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</si>
  <si>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</si>
  <si>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</si>
  <si>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</si>
  <si>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</si>
  <si>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</si>
  <si>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</si>
  <si>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</si>
  <si>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</si>
  <si>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</si>
  <si>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</si>
  <si>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</si>
  <si>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</si>
  <si>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</si>
  <si>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</si>
  <si>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</si>
  <si>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</si>
  <si>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</si>
  <si>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</si>
  <si>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</si>
  <si>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</si>
  <si>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</si>
  <si>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</si>
  <si>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</si>
  <si>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</si>
  <si>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</si>
  <si>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</si>
  <si>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</si>
  <si>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</si>
  <si>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</si>
  <si>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</si>
  <si>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</si>
  <si>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</si>
  <si>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</si>
  <si>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</si>
  <si>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</si>
  <si>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</si>
  <si>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</si>
  <si>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</si>
  <si>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</si>
  <si>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</si>
  <si>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</si>
  <si>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</si>
  <si>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</si>
  <si>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</si>
  <si>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</si>
  <si>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</si>
  <si>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</si>
  <si>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</si>
  <si>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</si>
  <si>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</si>
  <si>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</si>
  <si>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</si>
  <si>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</si>
  <si>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</si>
  <si>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</si>
  <si>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</si>
  <si>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</si>
  <si>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</si>
  <si>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</si>
  <si>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</si>
  <si>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</si>
  <si>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</si>
  <si>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</si>
  <si>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</si>
  <si>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</si>
  <si>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</si>
  <si>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</si>
  <si>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</si>
  <si>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</si>
  <si>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</si>
  <si>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</si>
  <si>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</si>
  <si>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</si>
  <si>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</si>
  <si>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</si>
  <si>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</si>
  <si>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</si>
  <si>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</si>
  <si>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</si>
  <si>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</si>
  <si>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</si>
  <si>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</si>
  <si>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</si>
  <si>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</si>
  <si>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</si>
  <si>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</si>
  <si>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</si>
  <si>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</si>
  <si>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</si>
  <si>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</si>
  <si>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</si>
  <si>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</si>
  <si>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</si>
  <si>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</si>
  <si>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</si>
  <si>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</si>
  <si>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</si>
  <si>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</si>
  <si>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</si>
  <si>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</si>
  <si>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</si>
  <si>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</si>
  <si>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</si>
  <si>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</si>
  <si>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</si>
  <si>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</si>
  <si>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</si>
  <si>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</si>
  <si>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</si>
  <si>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</si>
  <si>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</si>
  <si>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</si>
  <si>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</si>
  <si>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</si>
  <si>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</si>
  <si>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</si>
  <si>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</si>
  <si>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</si>
  <si>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</si>
  <si>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</si>
  <si>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</si>
  <si>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</si>
  <si>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</si>
  <si>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</si>
  <si>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</si>
  <si>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</si>
  <si>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</si>
  <si>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</si>
  <si>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</si>
  <si>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</si>
  <si>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</si>
  <si>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</si>
  <si>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</si>
  <si>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</si>
  <si>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</si>
  <si>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</si>
  <si>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</si>
  <si>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</si>
  <si>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</si>
  <si>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</si>
  <si>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</si>
  <si>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</si>
  <si>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</si>
  <si>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</si>
  <si>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</si>
  <si>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</si>
  <si>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</si>
  <si>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</si>
  <si>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</si>
  <si>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</si>
  <si>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</si>
  <si>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</si>
  <si>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</si>
  <si>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</si>
  <si>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</si>
  <si>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</si>
  <si>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</si>
  <si>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</si>
  <si>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</si>
  <si>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</si>
  <si>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</si>
  <si>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</si>
  <si>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</si>
  <si>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</si>
  <si>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</si>
  <si>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</si>
  <si>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</si>
  <si>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</si>
  <si>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</si>
  <si>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</si>
  <si>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</si>
  <si>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</si>
  <si>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</si>
  <si>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</si>
  <si>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</si>
  <si>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</si>
  <si>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</si>
  <si>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</si>
  <si>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</si>
  <si>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</si>
  <si>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</si>
  <si>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</si>
  <si>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</si>
  <si>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</si>
  <si>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</si>
  <si>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</si>
  <si>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</si>
  <si>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</si>
  <si>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</si>
  <si>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</si>
  <si>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</si>
  <si>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</si>
  <si>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</si>
  <si>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</si>
  <si>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</si>
  <si>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</si>
  <si>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</si>
  <si>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</si>
  <si>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</si>
  <si>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</si>
  <si>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</si>
  <si>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</si>
  <si>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</si>
  <si>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</si>
  <si>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</si>
  <si>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</si>
  <si>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</si>
  <si>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</si>
  <si>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</si>
  <si>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</si>
  <si>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</si>
  <si>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</si>
  <si>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</si>
  <si>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</si>
  <si>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</si>
  <si>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</si>
  <si>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</si>
  <si>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</si>
  <si>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</si>
  <si>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</si>
  <si>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</si>
  <si>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</si>
  <si>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</si>
  <si>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</si>
  <si>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</si>
  <si>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</si>
  <si>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</si>
  <si>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</si>
  <si>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</si>
  <si>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</si>
  <si>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</si>
  <si>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</si>
  <si>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</si>
  <si>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</si>
  <si>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</si>
  <si>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</si>
  <si>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</si>
  <si>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</si>
  <si>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</si>
  <si>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</si>
  <si>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</si>
  <si>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</si>
  <si>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</si>
  <si>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</si>
  <si>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</si>
  <si>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</si>
  <si>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</si>
  <si>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</si>
  <si>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</si>
  <si>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</si>
  <si>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</si>
  <si>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</si>
  <si>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</si>
  <si>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</si>
  <si>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</si>
  <si>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</si>
  <si>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</si>
  <si>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</si>
  <si>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</si>
  <si>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</si>
  <si>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</si>
  <si>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</si>
  <si>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</si>
  <si>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</si>
  <si>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</si>
  <si>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</si>
  <si>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</si>
  <si>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</si>
  <si>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</si>
  <si>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</si>
  <si>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</si>
  <si>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</si>
  <si>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</si>
  <si>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</si>
  <si>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</si>
  <si>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</si>
  <si>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</si>
  <si>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</si>
  <si>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</si>
  <si>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</si>
  <si>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</si>
  <si>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</si>
  <si>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</si>
  <si>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</si>
  <si>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</si>
  <si>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</si>
  <si>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</si>
  <si>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</si>
  <si>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</si>
  <si>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</si>
  <si>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</si>
  <si>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</si>
  <si>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</si>
  <si>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</si>
  <si>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</si>
  <si>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</si>
  <si>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</si>
  <si>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</si>
  <si>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</si>
  <si>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</si>
  <si>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</si>
  <si>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</si>
  <si>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</si>
  <si>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</si>
  <si>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</si>
  <si>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</si>
  <si>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</si>
  <si>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</si>
  <si>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</si>
  <si>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</si>
  <si>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</si>
  <si>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</si>
  <si>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</si>
  <si>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</si>
  <si>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</si>
  <si>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</si>
  <si>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</si>
  <si>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</si>
  <si>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</si>
  <si>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</si>
  <si>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</si>
  <si>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</si>
  <si>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</si>
  <si>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</si>
  <si>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</si>
  <si>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</si>
  <si>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</si>
  <si>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</si>
  <si>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</si>
  <si>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</si>
  <si>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</si>
  <si>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</si>
  <si>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</si>
  <si>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</si>
  <si>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</si>
  <si>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</si>
  <si>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</si>
  <si>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</si>
  <si>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</si>
  <si>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</si>
  <si>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</si>
  <si>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</si>
  <si>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</si>
  <si>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</si>
  <si>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</si>
  <si>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</si>
  <si>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</si>
  <si>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</si>
  <si>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</si>
  <si>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</si>
  <si>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</si>
  <si>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</si>
  <si>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</si>
  <si>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</si>
  <si>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</si>
  <si>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</si>
  <si>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</si>
  <si>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</si>
  <si>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</si>
  <si>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</si>
  <si>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</si>
  <si>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</si>
  <si>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</si>
  <si>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</si>
  <si>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</si>
  <si>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</si>
  <si>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</si>
  <si>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</si>
  <si>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</si>
  <si>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</si>
  <si>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</si>
  <si>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</si>
  <si>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</si>
  <si>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</si>
  <si>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</si>
  <si>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</si>
  <si>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</si>
  <si>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</si>
  <si>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</si>
  <si>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</si>
  <si>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</si>
  <si>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</si>
  <si>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</si>
  <si>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</si>
  <si>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</si>
  <si>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</si>
  <si>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</si>
  <si>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</si>
  <si>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</si>
  <si>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</si>
  <si>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</si>
  <si>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</si>
  <si>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</si>
  <si>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</si>
  <si>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</si>
  <si>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</si>
  <si>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</si>
  <si>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</si>
  <si>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</si>
  <si>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</si>
  <si>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</si>
  <si>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</si>
  <si>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</si>
  <si>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</si>
  <si>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</si>
  <si>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</si>
  <si>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</si>
  <si>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</si>
  <si>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</si>
  <si>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</si>
  <si>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</si>
  <si>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</si>
  <si>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</si>
  <si>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</si>
  <si>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</si>
  <si>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</si>
  <si>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</si>
  <si>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</si>
  <si>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</si>
  <si>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</si>
  <si>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</si>
  <si>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</si>
  <si>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</si>
  <si>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</si>
  <si>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</si>
  <si>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</si>
  <si>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</si>
  <si>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</si>
  <si>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</si>
  <si>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</si>
  <si>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</si>
  <si>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</si>
  <si>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</si>
  <si>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</si>
  <si>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</si>
  <si>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</si>
  <si>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</si>
  <si>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</si>
  <si>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</si>
  <si>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</si>
  <si>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</si>
  <si>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</si>
  <si>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</si>
  <si>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</si>
  <si>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</si>
  <si>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</si>
  <si>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</si>
  <si>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</si>
  <si>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</si>
  <si>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</si>
  <si>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</si>
  <si>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</si>
  <si>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</si>
  <si>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</si>
  <si>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</si>
  <si>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</si>
  <si>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</si>
  <si>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</si>
  <si>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</si>
  <si>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</si>
  <si>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</si>
  <si>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</si>
  <si>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</si>
  <si>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</si>
  <si>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</si>
  <si>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</si>
  <si>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</si>
  <si>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</si>
  <si>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</si>
  <si>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</si>
  <si>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</si>
  <si>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</si>
  <si>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</si>
  <si>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</si>
  <si>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</si>
  <si>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</si>
  <si>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</si>
  <si>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</si>
  <si>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</si>
  <si>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</si>
  <si>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</si>
  <si>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</si>
  <si>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</si>
  <si>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</si>
  <si>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</si>
  <si>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</si>
  <si>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</si>
  <si>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</si>
  <si>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</si>
  <si>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</si>
  <si>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</si>
  <si>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</si>
  <si>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</si>
  <si>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</si>
  <si>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</si>
  <si>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</si>
  <si>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</si>
  <si>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</si>
  <si>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</si>
  <si>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</si>
  <si>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</si>
  <si>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</si>
  <si>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</si>
  <si>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</si>
  <si>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</si>
  <si>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</si>
  <si>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</si>
  <si>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</si>
  <si>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</si>
  <si>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</si>
  <si>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</si>
  <si>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</si>
  <si>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</si>
  <si>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</si>
  <si>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</si>
  <si>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</si>
  <si>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</si>
  <si>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</si>
  <si>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</si>
  <si>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</si>
  <si>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</si>
  <si>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</si>
  <si>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</si>
  <si>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</si>
  <si>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</si>
  <si>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</si>
  <si>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</si>
  <si>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</si>
  <si>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</si>
  <si>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</si>
  <si>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</si>
  <si>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</si>
  <si>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</si>
  <si>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</si>
  <si>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</si>
  <si>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</si>
  <si>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</si>
  <si>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</si>
  <si>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</si>
  <si>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</si>
  <si>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</si>
  <si>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</si>
  <si>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</si>
  <si>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</si>
  <si>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</si>
  <si>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</si>
  <si>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</si>
  <si>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</si>
  <si>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</si>
  <si>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</si>
  <si>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</si>
  <si>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</si>
  <si>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</si>
  <si>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</si>
  <si>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</si>
  <si>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</si>
  <si>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</si>
  <si>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</si>
  <si>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</si>
  <si>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</si>
  <si>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</si>
  <si>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</si>
  <si>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</si>
  <si>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</si>
  <si>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</si>
  <si>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</si>
  <si>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</si>
  <si>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</si>
  <si>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</si>
  <si>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</si>
  <si>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</si>
  <si>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</si>
  <si>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</si>
  <si>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</si>
  <si>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</si>
  <si>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</si>
  <si>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</si>
  <si>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</si>
  <si>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</si>
  <si>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</si>
  <si>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</si>
  <si>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</si>
  <si>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</si>
  <si>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</si>
  <si>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</si>
  <si>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</si>
  <si>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</si>
  <si>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</si>
  <si>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</si>
  <si>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</si>
  <si>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</si>
  <si>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</si>
  <si>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</si>
  <si>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</si>
  <si>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</si>
  <si>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</si>
  <si>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</si>
  <si>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</si>
  <si>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</si>
  <si>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</si>
  <si>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</si>
  <si>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</si>
  <si>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</si>
  <si>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</si>
  <si>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</si>
  <si>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</si>
  <si>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</si>
  <si>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</si>
  <si>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</si>
  <si>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</si>
  <si>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</si>
  <si>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</si>
  <si>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</si>
  <si>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</si>
  <si>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</si>
  <si>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</si>
  <si>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</si>
  <si>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</si>
  <si>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</si>
  <si>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</si>
  <si>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</si>
  <si>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</si>
  <si>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</si>
  <si>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</si>
  <si>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</si>
  <si>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</si>
  <si>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</si>
  <si>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</si>
  <si>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</si>
  <si>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</si>
  <si>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</si>
  <si>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</si>
  <si>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</si>
  <si>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</si>
  <si>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</si>
  <si>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</si>
  <si>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</si>
  <si>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</si>
  <si>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</si>
  <si>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</si>
  <si>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</si>
  <si>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</si>
  <si>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</si>
  <si>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</si>
  <si>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</si>
  <si>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</si>
  <si>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</si>
  <si>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</si>
  <si>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</si>
  <si>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</si>
  <si>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</si>
  <si>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</si>
  <si>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</si>
  <si>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</si>
  <si>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</si>
  <si>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</si>
  <si>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</si>
  <si>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</si>
  <si>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</si>
  <si>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</si>
  <si>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</si>
  <si>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</si>
  <si>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</si>
  <si>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</si>
  <si>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</si>
  <si>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</si>
  <si>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</si>
  <si>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</si>
  <si>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</si>
  <si>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</si>
  <si>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</si>
  <si>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</si>
  <si>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</si>
  <si>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</si>
  <si>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</si>
  <si>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</si>
  <si>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</si>
  <si>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</si>
  <si>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</si>
  <si>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</si>
  <si>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</si>
  <si>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</si>
  <si>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</si>
  <si>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</si>
  <si>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</si>
  <si>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</si>
  <si>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</si>
  <si>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</si>
  <si>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</si>
  <si>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</si>
  <si>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</si>
  <si>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</si>
  <si>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</si>
  <si>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</si>
  <si>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</si>
  <si>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</si>
  <si>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</si>
  <si>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</si>
  <si>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</si>
  <si>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</si>
  <si>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</si>
  <si>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</si>
  <si>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</si>
  <si>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</si>
  <si>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</si>
  <si>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</si>
  <si>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</si>
  <si>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</si>
  <si>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</si>
  <si>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</si>
  <si>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</si>
  <si>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</si>
  <si>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</si>
  <si>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</si>
  <si>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</si>
  <si>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</si>
  <si>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</si>
  <si>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</si>
  <si>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</si>
  <si>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</si>
  <si>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</si>
  <si>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</si>
  <si>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</si>
  <si>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</si>
  <si>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</si>
  <si>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</si>
  <si>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</si>
  <si>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</si>
  <si>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</si>
  <si>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</si>
  <si>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</si>
  <si>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</si>
  <si>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</si>
  <si>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</si>
  <si>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</si>
  <si>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</si>
  <si>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</si>
  <si>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</si>
  <si>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</si>
  <si>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</si>
  <si>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</si>
  <si>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</si>
  <si>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</si>
  <si>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</si>
  <si>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</si>
  <si>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</si>
  <si>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</si>
  <si>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</si>
  <si>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</si>
  <si>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</si>
  <si>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</si>
  <si>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</si>
  <si>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</si>
  <si>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</si>
  <si>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</si>
  <si>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</si>
  <si>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</si>
  <si>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</si>
  <si>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</si>
  <si>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</si>
  <si>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</si>
  <si>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</si>
  <si>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</si>
  <si>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</si>
  <si>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</si>
  <si>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</si>
  <si>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</si>
  <si>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</si>
  <si>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</si>
  <si>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</si>
  <si>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</si>
  <si>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</si>
  <si>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</si>
  <si>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</si>
  <si>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</si>
  <si>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</si>
  <si>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</si>
  <si>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</si>
  <si>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</si>
  <si>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</si>
  <si>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</si>
  <si>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</si>
  <si>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</si>
  <si>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</si>
  <si>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</si>
  <si>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</si>
  <si>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</si>
  <si>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</si>
  <si>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</si>
  <si>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</si>
  <si>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</si>
  <si>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</si>
  <si>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</si>
  <si>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</si>
  <si>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</si>
  <si>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</si>
  <si>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</si>
  <si>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</si>
  <si>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</si>
  <si>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</si>
  <si>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</si>
  <si>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</si>
  <si>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</si>
  <si>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</si>
  <si>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</si>
  <si>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</si>
  <si>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</si>
  <si>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</si>
  <si>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</si>
  <si>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</si>
  <si>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</si>
  <si>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</si>
  <si>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</si>
  <si>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</si>
  <si>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</si>
  <si>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</si>
  <si>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</si>
  <si>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</si>
  <si>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</si>
  <si>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</si>
  <si>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</si>
  <si>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</si>
  <si>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</si>
  <si>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</si>
  <si>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</si>
  <si>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</si>
  <si>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</si>
  <si>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</si>
  <si>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</si>
  <si>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</si>
  <si>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</si>
  <si>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</si>
  <si>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</si>
  <si>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</si>
  <si>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</si>
  <si>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</si>
  <si>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</si>
  <si>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</si>
  <si>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</si>
  <si>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</si>
  <si>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</si>
  <si>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</si>
  <si>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</si>
  <si>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</si>
  <si>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</si>
  <si>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</si>
  <si>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</si>
  <si>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</si>
  <si>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</si>
  <si>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</si>
  <si>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</si>
  <si>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</si>
  <si>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</si>
  <si>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</si>
  <si>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</si>
  <si>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</si>
  <si>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</si>
  <si>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</si>
  <si>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</si>
  <si>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</si>
  <si>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</si>
  <si>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</si>
  <si>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</si>
  <si>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</si>
  <si>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</si>
  <si>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</si>
  <si>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</si>
  <si>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</si>
  <si>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</si>
  <si>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</si>
  <si>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</si>
  <si>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</si>
  <si>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</si>
  <si>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</si>
  <si>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</si>
  <si>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</si>
  <si>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</si>
  <si>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</si>
  <si>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</si>
  <si>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</si>
  <si>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</si>
  <si>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</si>
  <si>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</si>
  <si>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</si>
  <si>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</si>
  <si>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</si>
  <si>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</si>
  <si>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</si>
  <si>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</si>
  <si>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</si>
  <si>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</si>
  <si>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</si>
  <si>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</si>
  <si>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</si>
  <si>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</si>
  <si>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</si>
  <si>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</si>
  <si>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</si>
  <si>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</si>
  <si>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</si>
  <si>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</si>
  <si>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</si>
  <si>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</si>
  <si>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</si>
  <si>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</si>
  <si>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</si>
  <si>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</si>
  <si>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</si>
  <si>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</si>
  <si>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</si>
  <si>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</si>
  <si>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</si>
  <si>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</si>
  <si>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</si>
  <si>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</si>
  <si>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</si>
  <si>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</si>
  <si>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</si>
  <si>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</si>
  <si>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</si>
  <si>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</si>
  <si>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</si>
  <si>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</si>
  <si>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</si>
  <si>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</si>
  <si>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</si>
  <si>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</si>
  <si>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</si>
  <si>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</si>
  <si>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</si>
  <si>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</si>
  <si>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</si>
  <si>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</si>
  <si>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</si>
  <si>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</si>
  <si>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</si>
  <si>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</si>
  <si>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</si>
  <si>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</si>
  <si>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</si>
  <si>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</si>
  <si>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</si>
  <si>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</si>
  <si>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</si>
  <si>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</si>
  <si>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</si>
  <si>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</si>
  <si>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</si>
  <si>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</si>
  <si>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</si>
  <si>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</si>
  <si>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</si>
  <si>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</si>
  <si>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</si>
  <si>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</si>
  <si>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</si>
  <si>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</si>
  <si>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</si>
  <si>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</si>
  <si>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</si>
  <si>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</si>
  <si>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</si>
  <si>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</si>
  <si>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</si>
  <si>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</si>
  <si>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</si>
  <si>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</si>
  <si>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</si>
  <si>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</si>
  <si>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</si>
  <si>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</si>
  <si>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</si>
  <si>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</si>
  <si>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</si>
  <si>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</si>
  <si>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</si>
  <si>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</si>
  <si>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</si>
  <si>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</si>
  <si>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</si>
  <si>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</si>
  <si>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</si>
  <si>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</si>
  <si>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</si>
  <si>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</si>
  <si>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</si>
  <si>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</si>
  <si>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</si>
  <si>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</si>
  <si>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</si>
  <si>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</si>
  <si>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</si>
  <si>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</si>
  <si>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</si>
  <si>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</si>
  <si>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</si>
  <si>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</si>
  <si>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</si>
  <si>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</si>
  <si>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</si>
  <si>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</si>
  <si>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</si>
  <si>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</si>
  <si>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</si>
  <si>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</si>
  <si>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</si>
  <si>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</si>
  <si>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</si>
  <si>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</si>
  <si>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</si>
  <si>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</si>
  <si>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</si>
  <si>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</si>
  <si>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</si>
  <si>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</si>
  <si>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</si>
  <si>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</si>
  <si>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</si>
  <si>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</si>
  <si>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</si>
  <si>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</si>
  <si>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</si>
  <si>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</si>
  <si>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</si>
  <si>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</si>
  <si>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</si>
  <si>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</si>
  <si>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</si>
  <si>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</si>
  <si>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</si>
  <si>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</si>
  <si>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</si>
  <si>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</si>
  <si>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</si>
  <si>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</si>
  <si>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</si>
  <si>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</si>
  <si>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</si>
  <si>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</si>
  <si>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</si>
  <si>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</si>
  <si>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</si>
  <si>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</si>
  <si>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</si>
  <si>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</si>
  <si>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</si>
  <si>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</si>
  <si>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</si>
  <si>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</si>
  <si>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</si>
  <si>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</si>
  <si>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</si>
  <si>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</si>
  <si>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</si>
  <si>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</si>
  <si>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</si>
  <si>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</si>
  <si>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</si>
  <si>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</si>
  <si>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</si>
  <si>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</si>
  <si>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</si>
  <si>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</si>
  <si>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</si>
  <si>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</si>
  <si>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</si>
  <si>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</si>
  <si>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</si>
  <si>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</si>
  <si>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</si>
  <si>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</si>
  <si>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</si>
  <si>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</si>
  <si>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</si>
  <si>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</si>
  <si>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</si>
  <si>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</si>
  <si>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</si>
  <si>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</si>
  <si>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</si>
  <si>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</si>
  <si>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</si>
  <si>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</si>
  <si>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</si>
  <si>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</si>
  <si>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</si>
  <si>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</si>
  <si>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</si>
  <si>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</si>
  <si>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</si>
  <si>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</si>
  <si>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</si>
  <si>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</si>
  <si>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</si>
  <si>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</si>
  <si>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</si>
  <si>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</si>
  <si>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</si>
  <si>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</si>
  <si>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</si>
  <si>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</si>
  <si>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</si>
  <si>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</si>
  <si>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</si>
  <si>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</si>
  <si>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</si>
  <si>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</si>
  <si>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</si>
  <si>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</si>
  <si>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</si>
  <si>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</si>
  <si>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</si>
  <si>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</si>
  <si>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</si>
  <si>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</si>
  <si>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</si>
  <si>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</si>
  <si>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</si>
  <si>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</si>
  <si>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</si>
  <si>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</si>
  <si>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</si>
  <si>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</si>
  <si>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</si>
  <si>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</si>
  <si>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</si>
  <si>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</si>
  <si>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</si>
  <si>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</si>
  <si>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</si>
  <si>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</si>
  <si>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</si>
  <si>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</si>
  <si>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</si>
  <si>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</si>
  <si>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</si>
  <si>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</si>
  <si>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</si>
  <si>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</si>
  <si>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</si>
  <si>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</si>
  <si>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</si>
  <si>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</si>
  <si>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</si>
  <si>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</si>
  <si>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</si>
  <si>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</si>
  <si>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</si>
  <si>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</si>
  <si>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</si>
  <si>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</si>
  <si>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</si>
  <si>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</si>
  <si>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</si>
  <si>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</si>
  <si>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</si>
  <si>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</si>
  <si>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</si>
  <si>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</si>
  <si>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</si>
  <si>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</si>
  <si>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</si>
  <si>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</si>
  <si>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</si>
  <si>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</si>
  <si>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</si>
  <si>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</si>
  <si>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</si>
  <si>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</si>
  <si>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</si>
  <si>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</si>
  <si>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</si>
  <si>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</si>
  <si>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</si>
  <si>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</si>
  <si>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</si>
  <si>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</si>
  <si>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</si>
  <si>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</si>
  <si>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</si>
  <si>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</si>
  <si>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</si>
  <si>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</si>
  <si>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</si>
  <si>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</si>
  <si>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</si>
  <si>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</si>
  <si>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</si>
  <si>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</si>
  <si>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</si>
  <si>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</si>
  <si>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</si>
  <si>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</si>
  <si>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</si>
  <si>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</si>
  <si>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</si>
  <si>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</si>
  <si>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</si>
  <si>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</si>
  <si>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</si>
  <si>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</si>
  <si>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</si>
  <si>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</si>
  <si>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</si>
  <si>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</si>
  <si>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</si>
  <si>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</si>
  <si>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</si>
  <si>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</si>
  <si>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</si>
  <si>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</si>
  <si>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</si>
  <si>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</si>
  <si>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</si>
  <si>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</si>
  <si>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</si>
  <si>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</si>
  <si>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</si>
  <si>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</si>
  <si>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</si>
  <si>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</si>
  <si>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</si>
  <si>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</si>
  <si>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</si>
  <si>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</si>
  <si>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</si>
  <si>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</si>
  <si>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</si>
  <si>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</si>
  <si>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</si>
  <si>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</si>
  <si>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</si>
  <si>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</si>
  <si>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</si>
  <si>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</si>
  <si>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</si>
  <si>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</si>
  <si>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</si>
  <si>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</si>
  <si>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</si>
  <si>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</si>
  <si>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</si>
  <si>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</si>
  <si>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</si>
  <si>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</si>
  <si>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</si>
  <si>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</si>
  <si>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</si>
  <si>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</si>
  <si>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</si>
  <si>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</si>
  <si>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</si>
  <si>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</si>
  <si>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</si>
  <si>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</si>
  <si>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</si>
  <si>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</si>
  <si>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</si>
  <si>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</si>
  <si>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</si>
  <si>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</si>
  <si>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</si>
  <si>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</si>
  <si>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</si>
  <si>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</si>
  <si>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</si>
  <si>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</si>
  <si>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</si>
  <si>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</si>
  <si>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</si>
  <si>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</si>
  <si>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</si>
  <si>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</si>
  <si>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</si>
  <si>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</si>
  <si>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</si>
  <si>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</si>
  <si>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</si>
  <si>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</si>
  <si>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</si>
  <si>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</si>
  <si>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</si>
  <si>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</si>
  <si>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</si>
  <si>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</si>
  <si>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</si>
  <si>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</si>
  <si>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</si>
  <si>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</si>
  <si>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</si>
  <si>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</si>
  <si>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</si>
  <si>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</si>
  <si>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</si>
  <si>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</si>
  <si>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</si>
  <si>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</si>
  <si>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</si>
  <si>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</si>
  <si>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</si>
  <si>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</si>
  <si>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</si>
  <si>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</si>
  <si>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</si>
  <si>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</si>
  <si>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</si>
  <si>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</si>
  <si>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</si>
  <si>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</si>
  <si>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</si>
  <si>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</si>
  <si>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</si>
  <si>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</si>
  <si>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</si>
  <si>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</si>
  <si>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</si>
  <si>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</si>
  <si>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</si>
  <si>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</si>
  <si>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</si>
  <si>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</si>
  <si>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</si>
  <si>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</si>
  <si>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</si>
  <si>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</si>
  <si>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</si>
  <si>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</si>
  <si>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</si>
  <si>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</si>
  <si>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</si>
  <si>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</si>
  <si>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</si>
  <si>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</si>
  <si>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</si>
  <si>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</si>
  <si>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</si>
  <si>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</si>
  <si>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</si>
  <si>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</si>
  <si>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</si>
  <si>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</si>
  <si>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</si>
  <si>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</si>
  <si>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</si>
  <si>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</si>
  <si>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</si>
  <si>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</si>
  <si>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</si>
  <si>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</si>
  <si>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</si>
  <si>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</si>
  <si>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</si>
  <si>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</si>
  <si>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</si>
  <si>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</si>
  <si>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</si>
  <si>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</si>
  <si>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</si>
  <si>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</si>
  <si>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</si>
  <si>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</si>
  <si>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</si>
  <si>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</si>
  <si>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</si>
  <si>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</si>
  <si>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</si>
  <si>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</si>
  <si>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</si>
  <si>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</si>
  <si>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</si>
  <si>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</si>
  <si>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</si>
  <si>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</si>
  <si>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</si>
  <si>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</si>
  <si>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</si>
  <si>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</si>
  <si>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</si>
  <si>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</si>
  <si>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</si>
  <si>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</si>
  <si>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</si>
  <si>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</si>
  <si>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</si>
  <si>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</si>
  <si>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</si>
  <si>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</si>
  <si>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</si>
  <si>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</si>
  <si>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</si>
  <si>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</si>
  <si>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</si>
  <si>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</si>
  <si>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</si>
  <si>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</si>
  <si>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</si>
  <si>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</si>
  <si>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</si>
  <si>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</si>
  <si>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</si>
  <si>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</si>
  <si>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</si>
  <si>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</si>
  <si>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</si>
  <si>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</si>
  <si>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</si>
  <si>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</si>
  <si>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</si>
  <si>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</si>
  <si>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</si>
  <si>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</si>
  <si>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</si>
  <si>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</si>
  <si>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</si>
  <si>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</si>
  <si>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</si>
  <si>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</si>
  <si>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</si>
  <si>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</si>
  <si>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</si>
  <si>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</si>
  <si>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</si>
  <si>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</si>
  <si>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</si>
  <si>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</si>
  <si>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</si>
  <si>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</si>
  <si>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</si>
  <si>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</si>
  <si>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</si>
  <si>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</si>
  <si>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</si>
  <si>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</si>
  <si>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</si>
  <si>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</si>
  <si>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</si>
  <si>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</si>
  <si>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</si>
  <si>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</si>
  <si>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</si>
  <si>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</si>
  <si>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</si>
  <si>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</si>
  <si>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</si>
  <si>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</si>
  <si>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</si>
  <si>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</si>
  <si>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</si>
  <si>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</si>
  <si>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</si>
  <si>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</si>
  <si>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</si>
  <si>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</si>
  <si>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</si>
  <si>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</si>
  <si>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</si>
  <si>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</si>
  <si>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</si>
  <si>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</si>
  <si>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</si>
  <si>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</si>
  <si>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</si>
  <si>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</si>
  <si>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</si>
  <si>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</si>
  <si>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</si>
  <si>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</si>
  <si>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</si>
  <si>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</si>
  <si>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</si>
  <si>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</si>
  <si>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</si>
  <si>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</si>
  <si>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</si>
  <si>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</si>
  <si>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</si>
  <si>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</si>
  <si>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</si>
  <si>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</si>
  <si>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</si>
  <si>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</si>
  <si>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</si>
  <si>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</si>
  <si>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</si>
  <si>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</si>
  <si>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</si>
  <si>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</si>
  <si>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</si>
  <si>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</si>
  <si>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</si>
  <si>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</si>
  <si>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</si>
  <si>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</si>
  <si>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</si>
  <si>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</si>
  <si>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</si>
  <si>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</si>
  <si>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</si>
  <si>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</si>
  <si>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</si>
  <si>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</si>
  <si>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</si>
  <si>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</si>
  <si>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</si>
  <si>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</si>
  <si>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</si>
  <si>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</si>
  <si>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</si>
  <si>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</si>
  <si>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</si>
  <si>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</si>
  <si>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</si>
  <si>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</si>
  <si>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</si>
  <si>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</si>
  <si>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</si>
  <si>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</si>
  <si>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</si>
  <si>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</si>
  <si>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</si>
  <si>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</si>
  <si>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</si>
  <si>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</si>
  <si>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</si>
  <si>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</si>
  <si>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</si>
  <si>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</si>
  <si>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</si>
  <si>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</si>
  <si>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</si>
  <si>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</si>
  <si>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</si>
  <si>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</si>
  <si>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</si>
  <si>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</si>
  <si>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</si>
  <si>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</si>
  <si>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</si>
  <si>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</si>
  <si>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</si>
  <si>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</si>
  <si>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</si>
  <si>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</si>
  <si>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</si>
  <si>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</si>
  <si>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</si>
  <si>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</si>
  <si>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</si>
  <si>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</si>
  <si>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</si>
  <si>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</si>
  <si>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</si>
  <si>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</si>
  <si>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</si>
  <si>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</si>
  <si>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</si>
  <si>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</si>
  <si>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</si>
  <si>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</si>
  <si>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</si>
  <si>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</si>
  <si>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</si>
  <si>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</si>
  <si>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</si>
  <si>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</si>
  <si>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</si>
  <si>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</si>
  <si>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</si>
  <si>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</si>
  <si>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</si>
  <si>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</si>
  <si>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</si>
  <si>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</si>
  <si>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</si>
  <si>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</si>
  <si>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</si>
  <si>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</si>
  <si>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</si>
  <si>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</si>
  <si>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</si>
  <si>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</si>
  <si>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</si>
  <si>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</si>
  <si>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</si>
  <si>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</si>
  <si>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</si>
  <si>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</si>
  <si>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</si>
  <si>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</si>
  <si>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</si>
  <si>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</si>
  <si>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</si>
  <si>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</si>
  <si>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</si>
  <si>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</si>
  <si>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</si>
  <si>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</si>
  <si>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</si>
  <si>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</si>
  <si>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</si>
  <si>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</si>
  <si>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</si>
  <si>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</si>
  <si>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</si>
  <si>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</si>
  <si>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</si>
  <si>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</si>
  <si>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</si>
  <si>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</si>
  <si>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</si>
  <si>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</si>
  <si>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</si>
  <si>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</si>
  <si>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</si>
  <si>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</si>
  <si>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</si>
  <si>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</si>
  <si>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</si>
  <si>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</si>
  <si>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</si>
  <si>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</si>
  <si>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</si>
  <si>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</si>
  <si>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</si>
  <si>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</si>
  <si>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</si>
  <si>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</si>
  <si>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</si>
  <si>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</si>
  <si>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</si>
  <si>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</si>
  <si>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</si>
  <si>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</si>
  <si>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</si>
  <si>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</si>
  <si>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</si>
  <si>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</si>
  <si>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</si>
  <si>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</si>
  <si>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</si>
  <si>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</si>
  <si>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</si>
  <si>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</si>
  <si>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</si>
  <si>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</si>
  <si>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</si>
  <si>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</si>
  <si>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</si>
  <si>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</si>
  <si>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</si>
  <si>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</si>
  <si>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</si>
  <si>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</si>
  <si>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</si>
  <si>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</si>
  <si>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</si>
  <si>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</si>
  <si>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</si>
  <si>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</si>
  <si>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</si>
  <si>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</si>
  <si>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</si>
  <si>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</si>
  <si>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</si>
  <si>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</si>
  <si>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</si>
  <si>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</si>
  <si>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</si>
  <si>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</si>
  <si>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</si>
  <si>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</si>
  <si>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</si>
  <si>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</si>
  <si>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</si>
  <si>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</si>
  <si>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</si>
  <si>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</si>
  <si>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</si>
  <si>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</si>
  <si>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</si>
  <si>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</si>
  <si>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</si>
  <si>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</si>
  <si>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</si>
  <si>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</si>
  <si>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</si>
  <si>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</si>
  <si>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</si>
  <si>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</si>
  <si>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</si>
  <si>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</si>
  <si>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</si>
  <si>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</si>
  <si>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</si>
  <si>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</si>
  <si>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</si>
  <si>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</si>
  <si>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</si>
  <si>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</si>
  <si>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</si>
  <si>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</si>
  <si>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</si>
  <si>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</si>
  <si>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</si>
  <si>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</si>
  <si>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</si>
  <si>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</si>
  <si>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</si>
  <si>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</si>
  <si>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</si>
  <si>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</si>
  <si>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</si>
  <si>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</si>
  <si>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</si>
  <si>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</si>
  <si>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</si>
  <si>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</si>
  <si>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</si>
  <si>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</si>
  <si>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</si>
  <si>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</si>
  <si>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</si>
  <si>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</si>
  <si>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</si>
  <si>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</si>
  <si>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</si>
  <si>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</si>
  <si>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</si>
  <si>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</si>
  <si>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</si>
  <si>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</si>
  <si>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</si>
  <si>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</si>
  <si>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</si>
  <si>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</si>
  <si>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</si>
  <si>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</si>
  <si>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</si>
  <si>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</si>
  <si>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</si>
  <si>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</si>
  <si>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</si>
  <si>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</si>
  <si>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</si>
  <si>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</si>
  <si>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</si>
  <si>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</si>
  <si>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</si>
  <si>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</si>
  <si>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</si>
  <si>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</si>
  <si>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</si>
  <si>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</si>
  <si>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</si>
  <si>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</si>
  <si>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</si>
  <si>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</si>
  <si>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</si>
  <si>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</si>
  <si>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</si>
  <si>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</si>
  <si>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</si>
  <si>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</si>
  <si>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</si>
  <si>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</si>
  <si>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</si>
  <si>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</si>
  <si>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</si>
  <si>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</si>
  <si>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</si>
  <si>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</si>
  <si>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</si>
  <si>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</si>
  <si>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</si>
  <si>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</si>
  <si>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</si>
  <si>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</si>
  <si>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</si>
  <si>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</si>
  <si>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</si>
  <si>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</si>
  <si>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</si>
  <si>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</si>
  <si>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</si>
  <si>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</si>
  <si>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</si>
  <si>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</si>
  <si>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</si>
  <si>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</si>
  <si>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</si>
  <si>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</si>
  <si>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</si>
  <si>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</si>
  <si>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</si>
  <si>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</si>
  <si>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</si>
  <si>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</si>
  <si>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</si>
  <si>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</si>
  <si>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</si>
  <si>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</si>
  <si>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</si>
  <si>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</si>
  <si>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</si>
  <si>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</si>
  <si>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</si>
  <si>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</si>
  <si>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</si>
  <si>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</si>
  <si>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</si>
  <si>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</si>
  <si>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</si>
  <si>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</si>
  <si>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</si>
  <si>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</si>
  <si>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</si>
  <si>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</si>
  <si>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</si>
  <si>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</si>
  <si>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</si>
  <si>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</si>
  <si>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</si>
  <si>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</si>
  <si>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</si>
  <si>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</si>
  <si>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</si>
  <si>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</si>
  <si>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</si>
  <si>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</si>
  <si>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</si>
  <si>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</si>
  <si>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</si>
  <si>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</si>
  <si>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</si>
  <si>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</si>
  <si>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</si>
  <si>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</si>
  <si>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</si>
  <si>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</si>
  <si>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</si>
  <si>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</si>
  <si>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</si>
  <si>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</si>
  <si>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</si>
  <si>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</si>
  <si>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</si>
  <si>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</si>
  <si>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</si>
  <si>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</si>
  <si>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</si>
  <si>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</si>
  <si>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</si>
  <si>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</si>
  <si>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</si>
  <si>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</si>
  <si>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</si>
  <si>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</si>
  <si>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</si>
  <si>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</si>
  <si>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</si>
  <si>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</si>
  <si>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</si>
  <si>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</si>
  <si>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</si>
  <si>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</si>
  <si>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</si>
  <si>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</si>
  <si>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</si>
  <si>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</si>
  <si>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</si>
  <si>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</si>
  <si>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</si>
  <si>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</si>
  <si>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</si>
  <si>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</si>
  <si>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</si>
  <si>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</si>
  <si>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</si>
  <si>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</si>
  <si>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</si>
  <si>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</si>
  <si>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</si>
  <si>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</si>
  <si>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</si>
  <si>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</si>
  <si>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</si>
  <si>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</si>
  <si>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</si>
  <si>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</si>
  <si>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</si>
  <si>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</si>
  <si>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</si>
  <si>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</si>
  <si>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</si>
  <si>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</si>
  <si>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</si>
  <si>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</si>
  <si>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</si>
  <si>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</si>
  <si>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</si>
  <si>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</si>
  <si>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</si>
  <si>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</si>
  <si>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</si>
  <si>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</si>
  <si>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</si>
  <si>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</si>
  <si>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</si>
  <si>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</si>
  <si>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</si>
  <si>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</si>
  <si>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</si>
  <si>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</si>
  <si>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</si>
  <si>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</si>
  <si>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</si>
  <si>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</si>
  <si>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</si>
  <si>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</si>
  <si>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</si>
  <si>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</si>
  <si>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</si>
  <si>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</si>
  <si>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</si>
  <si>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</si>
  <si>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</si>
  <si>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</si>
  <si>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</si>
  <si>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</si>
  <si>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</si>
  <si>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</si>
  <si>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</si>
  <si>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</si>
  <si>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</si>
  <si>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</si>
  <si>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</si>
  <si>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</si>
  <si>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</si>
  <si>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</si>
  <si>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</si>
  <si>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</si>
  <si>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</si>
  <si>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</si>
  <si>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</si>
  <si>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</si>
  <si>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</si>
  <si>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</si>
  <si>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</si>
  <si>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</si>
  <si>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</si>
  <si>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</si>
  <si>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</si>
  <si>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</si>
  <si>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</si>
  <si>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</si>
  <si>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</si>
  <si>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</si>
  <si>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</si>
  <si>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</si>
  <si>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</si>
  <si>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</si>
  <si>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</si>
  <si>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</si>
  <si>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</si>
  <si>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</si>
  <si>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</si>
  <si>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</si>
  <si>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</si>
  <si>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</si>
  <si>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</si>
  <si>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</si>
  <si>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</si>
  <si>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</si>
  <si>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</si>
  <si>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</si>
  <si>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</si>
  <si>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</si>
  <si>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</si>
  <si>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</si>
  <si>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</si>
  <si>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</si>
  <si>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</si>
  <si>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</si>
  <si>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</si>
  <si>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</si>
  <si>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</si>
  <si>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</si>
  <si>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</si>
  <si>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</si>
  <si>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</si>
  <si>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</si>
  <si>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</si>
  <si>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</si>
  <si>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</si>
  <si>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</si>
  <si>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</si>
  <si>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</si>
  <si>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</si>
  <si>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</si>
  <si>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</si>
  <si>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</si>
  <si>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</si>
  <si>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</si>
  <si>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</si>
  <si>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</si>
  <si>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</si>
  <si>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</si>
  <si>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</si>
  <si>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</si>
  <si>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</si>
  <si>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</si>
  <si>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</si>
  <si>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</si>
  <si>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</si>
  <si>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</si>
  <si>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</si>
  <si>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</si>
  <si>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</si>
  <si>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</si>
  <si>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</si>
  <si>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</si>
  <si>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</si>
  <si>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</si>
  <si>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</si>
  <si>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</si>
  <si>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</si>
  <si>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</si>
  <si>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</si>
  <si>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</si>
  <si>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</si>
  <si>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</si>
  <si>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</si>
  <si>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</si>
  <si>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</si>
  <si>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</si>
  <si>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</si>
  <si>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</si>
  <si>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</si>
  <si>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</si>
  <si>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</si>
  <si>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</si>
  <si>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</si>
  <si>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</si>
  <si>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</si>
  <si>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</si>
  <si>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</si>
  <si>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</si>
  <si>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</si>
  <si>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</si>
  <si>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</si>
  <si>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</si>
  <si>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</si>
  <si>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</si>
  <si>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</si>
  <si>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</si>
  <si>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</si>
  <si>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</si>
  <si>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</si>
  <si>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</si>
  <si>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</si>
  <si>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</si>
  <si>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</si>
  <si>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</si>
  <si>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</si>
  <si>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</si>
  <si>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</si>
  <si>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</si>
  <si>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</si>
  <si>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</si>
  <si>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</si>
  <si>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</si>
  <si>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</si>
  <si>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</si>
  <si>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</si>
  <si>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</si>
  <si>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</si>
  <si>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</si>
  <si>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</si>
  <si>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</si>
  <si>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</si>
  <si>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</si>
  <si>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</si>
  <si>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</si>
  <si>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</si>
  <si>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</si>
  <si>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</si>
  <si>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</si>
  <si>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</si>
  <si>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</si>
  <si>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</si>
  <si>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</si>
  <si>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</si>
  <si>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</si>
  <si>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</si>
  <si>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</si>
  <si>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</si>
  <si>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</si>
  <si>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</si>
  <si>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</si>
  <si>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</si>
  <si>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</si>
  <si>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</si>
  <si>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</si>
  <si>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</si>
  <si>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</si>
  <si>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</si>
  <si>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</si>
  <si>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</si>
  <si>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</si>
  <si>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</si>
  <si>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</si>
  <si>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</si>
  <si>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</si>
  <si>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</si>
  <si>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</si>
  <si>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</si>
  <si>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</si>
  <si>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</si>
  <si>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</si>
  <si>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</si>
  <si>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</si>
  <si>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</si>
  <si>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</si>
  <si>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</si>
  <si>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</si>
  <si>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</si>
  <si>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</si>
  <si>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</si>
  <si>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</si>
  <si>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</si>
  <si>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</si>
  <si>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</si>
  <si>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</si>
  <si>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</si>
  <si>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</si>
  <si>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</si>
  <si>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</si>
  <si>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</si>
  <si>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</si>
  <si>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</si>
  <si>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</si>
  <si>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</si>
  <si>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</si>
  <si>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</si>
  <si>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</si>
  <si>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</si>
  <si>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</si>
  <si>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</si>
  <si>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</si>
  <si>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</si>
  <si>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</si>
  <si>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</si>
  <si>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</si>
  <si>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</si>
  <si>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</si>
  <si>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</si>
  <si>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</si>
  <si>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</si>
  <si>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</si>
  <si>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</si>
  <si>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</si>
  <si>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</si>
  <si>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</si>
  <si>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</si>
  <si>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</si>
  <si>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</si>
  <si>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</si>
  <si>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</si>
  <si>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</si>
  <si>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</si>
  <si>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</si>
  <si>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</si>
  <si>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</si>
  <si>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</si>
  <si>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</si>
  <si>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</si>
  <si>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</si>
  <si>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</si>
  <si>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</si>
  <si>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</si>
  <si>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</si>
  <si>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</si>
  <si>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</si>
  <si>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</si>
  <si>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</si>
  <si>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</si>
  <si>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</si>
  <si>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</si>
  <si>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</si>
  <si>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</si>
  <si>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</si>
  <si>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</si>
  <si>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</si>
  <si>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</si>
  <si>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</si>
  <si>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</si>
  <si>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</si>
  <si>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</si>
  <si>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</si>
  <si>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</si>
  <si>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</si>
  <si>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</si>
  <si>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</si>
  <si>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</si>
  <si>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</si>
  <si>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</si>
  <si>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</si>
  <si>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</si>
  <si>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</si>
  <si>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</si>
  <si>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</si>
  <si>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</si>
  <si>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</si>
  <si>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</si>
  <si>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</si>
  <si>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</si>
  <si>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</si>
  <si>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</si>
  <si>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</si>
  <si>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</si>
  <si>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</si>
  <si>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</si>
  <si>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</si>
  <si>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</si>
  <si>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</si>
  <si>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</si>
  <si>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</si>
  <si>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</si>
  <si>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</si>
  <si>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</si>
  <si>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</si>
  <si>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</si>
  <si>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</si>
  <si>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</si>
  <si>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</si>
  <si>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</si>
  <si>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</si>
  <si>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</si>
  <si>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</si>
  <si>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</si>
  <si>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</si>
  <si>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</si>
  <si>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</si>
  <si>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</si>
  <si>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</si>
  <si>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</si>
  <si>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</si>
  <si>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</si>
  <si>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</si>
  <si>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</si>
  <si>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</si>
  <si>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</si>
  <si>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</si>
  <si>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</si>
  <si>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</si>
  <si>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</si>
  <si>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</si>
  <si>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</si>
  <si>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</si>
  <si>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</si>
  <si>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</si>
  <si>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</si>
  <si>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</si>
  <si>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</si>
  <si>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</si>
  <si>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</si>
  <si>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</si>
  <si>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</si>
  <si>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</si>
  <si>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</si>
  <si>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</si>
  <si>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</si>
  <si>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</si>
  <si>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</si>
  <si>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</si>
  <si>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</si>
  <si>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</si>
  <si>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</si>
  <si>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</si>
  <si>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</si>
  <si>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</si>
  <si>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</si>
  <si>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</si>
  <si>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</si>
  <si>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</si>
  <si>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</si>
  <si>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</si>
  <si>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</si>
  <si>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</si>
  <si>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</si>
  <si>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</si>
  <si>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</si>
  <si>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</si>
  <si>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</si>
  <si>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</si>
  <si>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</si>
  <si>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</si>
  <si>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</si>
  <si>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</si>
  <si>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</si>
  <si>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</si>
  <si>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</si>
  <si>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</si>
  <si>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</si>
  <si>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</si>
  <si>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</si>
  <si>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</si>
  <si>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</si>
  <si>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</si>
  <si>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</si>
  <si>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</si>
  <si>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</si>
  <si>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</si>
  <si>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</si>
  <si>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</si>
  <si>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</si>
  <si>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</si>
  <si>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</si>
  <si>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</si>
  <si>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</si>
  <si>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</si>
  <si>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</si>
  <si>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</si>
  <si>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</si>
  <si>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</si>
  <si>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</si>
  <si>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</si>
  <si>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</si>
  <si>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</si>
  <si>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</si>
  <si>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</si>
  <si>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</si>
  <si>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</si>
  <si>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</si>
  <si>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</si>
  <si>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</si>
  <si>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</si>
  <si>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</si>
  <si>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</si>
  <si>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</si>
  <si>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</si>
  <si>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</si>
  <si>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</si>
  <si>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</si>
  <si>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</si>
  <si>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</si>
  <si>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</si>
  <si>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</si>
  <si>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</si>
  <si>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</si>
  <si>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</si>
  <si>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</si>
  <si>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</si>
  <si>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</si>
  <si>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</si>
  <si>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</si>
  <si>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</si>
  <si>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</si>
  <si>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</si>
  <si>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</si>
  <si>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</si>
  <si>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</si>
  <si>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</si>
  <si>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</si>
  <si>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</si>
  <si>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</si>
  <si>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</si>
  <si>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</si>
  <si>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</si>
  <si>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</si>
  <si>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</si>
  <si>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</si>
  <si>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</si>
  <si>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</si>
  <si>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</si>
  <si>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</si>
  <si>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</si>
  <si>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</si>
  <si>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</si>
  <si>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</si>
  <si>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</si>
  <si>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</si>
  <si>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</si>
  <si>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</si>
  <si>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</si>
  <si>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</si>
  <si>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</si>
  <si>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</si>
  <si>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</si>
  <si>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</si>
  <si>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</si>
  <si>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</si>
  <si>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</si>
  <si>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</si>
  <si>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</si>
  <si>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</si>
  <si>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</si>
  <si>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</si>
  <si>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</si>
  <si>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</si>
  <si>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</si>
  <si>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</si>
  <si>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</si>
  <si>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</si>
  <si>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</si>
  <si>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</si>
  <si>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</si>
  <si>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</si>
  <si>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</si>
  <si>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</si>
  <si>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</si>
  <si>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</si>
  <si>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</si>
  <si>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</si>
  <si>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</si>
  <si>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</si>
  <si>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</si>
  <si>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</si>
  <si>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</si>
  <si>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</si>
  <si>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</si>
  <si>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</si>
  <si>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</si>
  <si>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</si>
  <si>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</si>
  <si>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</si>
  <si>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</si>
  <si>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</si>
  <si>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</si>
  <si>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</si>
  <si>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</si>
  <si>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</si>
  <si>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</si>
  <si>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</si>
  <si>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</si>
  <si>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</si>
  <si>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</si>
  <si>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</si>
  <si>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</si>
  <si>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</si>
  <si>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</si>
  <si>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</si>
  <si>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</si>
  <si>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</si>
  <si>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</si>
  <si>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</si>
  <si>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</si>
  <si>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</si>
  <si>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</si>
  <si>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</si>
  <si>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</si>
  <si>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</si>
  <si>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</si>
  <si>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</si>
  <si>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</si>
  <si>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</si>
  <si>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</si>
  <si>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</si>
  <si>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</si>
  <si>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</si>
  <si>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</si>
  <si>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</si>
  <si>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</si>
  <si>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</si>
  <si>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</si>
  <si>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</si>
  <si>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</si>
  <si>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</si>
  <si>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</si>
  <si>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</si>
  <si>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</si>
  <si>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</si>
  <si>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</si>
  <si>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</si>
  <si>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</si>
  <si>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</si>
  <si>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</si>
  <si>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</si>
  <si>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</si>
  <si>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</si>
  <si>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</si>
  <si>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</si>
  <si>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</si>
  <si>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</si>
  <si>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</si>
  <si>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</si>
  <si>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</si>
  <si>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</si>
  <si>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</si>
  <si>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</si>
  <si>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</si>
  <si>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</si>
  <si>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</si>
  <si>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</si>
  <si>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</si>
  <si>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</si>
  <si>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</si>
  <si>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</si>
  <si>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</si>
  <si>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</si>
  <si>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</si>
  <si>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</si>
  <si>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</si>
  <si>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</si>
  <si>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</si>
  <si>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</si>
  <si>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</si>
  <si>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</si>
  <si>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</si>
  <si>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</si>
  <si>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</si>
  <si>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</si>
  <si>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</si>
  <si>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</si>
  <si>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</si>
  <si>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</si>
  <si>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</si>
  <si>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</si>
  <si>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</si>
  <si>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</si>
  <si>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</si>
  <si>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</si>
  <si>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</si>
  <si>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</si>
  <si>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</si>
  <si>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</si>
  <si>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</si>
  <si>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</si>
  <si>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</si>
  <si>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</si>
  <si>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</si>
  <si>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</si>
  <si>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</si>
  <si>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</si>
  <si>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</si>
  <si>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</si>
  <si>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</si>
  <si>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</si>
  <si>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</si>
  <si>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</si>
  <si>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</si>
  <si>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</si>
  <si>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</si>
  <si>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</si>
  <si>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</si>
  <si>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</si>
  <si>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</si>
  <si>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</si>
  <si>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</si>
  <si>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</si>
  <si>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</si>
  <si>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</si>
  <si>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</si>
  <si>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</si>
  <si>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</si>
  <si>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</si>
  <si>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</si>
  <si>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</si>
  <si>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</si>
  <si>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</si>
  <si>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</si>
  <si>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</si>
  <si>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</si>
  <si>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</si>
  <si>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</si>
  <si>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</si>
  <si>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</si>
  <si>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</si>
  <si>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</si>
  <si>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</si>
  <si>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</si>
  <si>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</si>
  <si>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</si>
  <si>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</si>
  <si>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</si>
  <si>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</si>
  <si>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</si>
  <si>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</si>
  <si>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</si>
  <si>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</si>
  <si>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</si>
  <si>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</si>
  <si>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</si>
  <si>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</si>
  <si>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</si>
  <si>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</si>
  <si>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</si>
  <si>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</si>
  <si>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</si>
  <si>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</si>
  <si>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</si>
  <si>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</si>
  <si>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</si>
  <si>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</si>
  <si>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</si>
  <si>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</si>
  <si>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</si>
  <si>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</si>
  <si>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</si>
  <si>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</si>
  <si>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</si>
  <si>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</si>
  <si>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</si>
  <si>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</si>
  <si>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</si>
  <si>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</si>
  <si>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</si>
  <si>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</si>
  <si>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</si>
  <si>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</si>
  <si>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</si>
  <si>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</si>
  <si>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</si>
  <si>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</si>
  <si>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</si>
  <si>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</si>
  <si>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</si>
  <si>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</si>
  <si>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</si>
  <si>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</si>
  <si>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</si>
  <si>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</si>
  <si>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</si>
  <si>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</si>
  <si>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</si>
  <si>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</si>
  <si>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</si>
  <si>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</si>
  <si>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</si>
  <si>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</si>
  <si>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</si>
  <si>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</si>
  <si>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</si>
  <si>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</si>
  <si>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</si>
  <si>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</si>
  <si>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</si>
  <si>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</si>
  <si>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</si>
  <si>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</si>
  <si>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</si>
  <si>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</si>
  <si>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</si>
  <si>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</si>
  <si>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</si>
  <si>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</si>
  <si>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</si>
  <si>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</si>
  <si>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</si>
  <si>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</si>
  <si>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</si>
  <si>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</si>
  <si>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</si>
  <si>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</si>
  <si>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</si>
  <si>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</si>
  <si>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</si>
  <si>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</si>
  <si>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</si>
  <si>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</si>
  <si>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</si>
  <si>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</si>
  <si>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</si>
  <si>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</si>
  <si>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</si>
  <si>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</si>
  <si>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</si>
  <si>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</si>
  <si>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</si>
  <si>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</si>
  <si>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</si>
  <si>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</si>
  <si>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</si>
  <si>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</si>
  <si>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</si>
  <si>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</si>
  <si>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</si>
  <si>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</si>
  <si>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</si>
  <si>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</si>
  <si>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</si>
  <si>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</si>
  <si>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</si>
  <si>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</si>
  <si>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</si>
  <si>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</si>
  <si>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</si>
  <si>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</si>
  <si>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</si>
  <si>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</si>
  <si>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</si>
  <si>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</si>
  <si>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</si>
  <si>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</si>
  <si>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</si>
  <si>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</si>
  <si>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</si>
  <si>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</si>
  <si>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</si>
  <si>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</si>
  <si>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</si>
  <si>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</si>
  <si>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</si>
  <si>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</si>
  <si>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</si>
  <si>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</si>
  <si>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</si>
  <si>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</si>
  <si>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</si>
  <si>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</si>
  <si>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</si>
  <si>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</si>
  <si>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</si>
  <si>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</si>
  <si>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</si>
  <si>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</si>
  <si>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</si>
  <si>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</si>
  <si>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</si>
  <si>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</si>
  <si>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</si>
  <si>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</si>
  <si>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</si>
  <si>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</si>
  <si>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</si>
  <si>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</si>
  <si>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</si>
  <si>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</si>
  <si>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</si>
  <si>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</si>
  <si>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</si>
  <si>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</si>
  <si>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</si>
  <si>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</si>
  <si>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</si>
  <si>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</si>
  <si>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</si>
  <si>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</si>
  <si>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</si>
  <si>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</si>
  <si>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</si>
  <si>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</si>
  <si>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</si>
  <si>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</si>
  <si>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</si>
  <si>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</si>
  <si>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</si>
  <si>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</si>
  <si>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</si>
  <si>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</si>
  <si>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</si>
  <si>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</si>
  <si>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</si>
  <si>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</si>
  <si>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</si>
  <si>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</si>
  <si>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</si>
  <si>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</si>
  <si>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</si>
  <si>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</si>
  <si>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</si>
  <si>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</si>
  <si>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</si>
  <si>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</si>
  <si>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</si>
  <si>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</si>
  <si>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</si>
  <si>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</si>
  <si>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</si>
  <si>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</si>
  <si>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</si>
  <si>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</si>
  <si>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</si>
  <si>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</si>
  <si>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</si>
  <si>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</si>
  <si>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</si>
  <si>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</si>
  <si>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</si>
  <si>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</si>
  <si>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</si>
  <si>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</si>
  <si>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</si>
  <si>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</si>
  <si>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</si>
  <si>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</si>
  <si>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</si>
  <si>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</si>
  <si>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</si>
  <si>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</si>
  <si>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</si>
  <si>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</si>
  <si>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</si>
  <si>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</si>
  <si>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</si>
  <si>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</si>
  <si>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</si>
  <si>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</si>
  <si>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</si>
  <si>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</si>
  <si>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</si>
  <si>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</si>
  <si>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</si>
  <si>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</si>
  <si>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</si>
  <si>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</si>
  <si>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</si>
  <si>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</si>
  <si>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</si>
  <si>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</si>
  <si>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</si>
  <si>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</si>
  <si>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</si>
  <si>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</si>
  <si>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</si>
  <si>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</si>
  <si>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</si>
  <si>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</si>
  <si>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</si>
  <si>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</si>
  <si>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</si>
  <si>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</si>
  <si>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</si>
  <si>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</si>
  <si>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</si>
  <si>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</si>
  <si>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</si>
  <si>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</si>
  <si>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</si>
  <si>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</si>
  <si>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</si>
  <si>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</si>
  <si>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</si>
  <si>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</si>
  <si>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</si>
  <si>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</si>
  <si>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</si>
  <si>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</si>
  <si>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</si>
  <si>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</si>
  <si>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</si>
  <si>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</si>
  <si>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</si>
  <si>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</si>
  <si>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</si>
  <si>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</si>
  <si>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</si>
  <si>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</si>
  <si>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</si>
  <si>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</si>
  <si>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</si>
  <si>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</si>
  <si>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</si>
  <si>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</si>
  <si>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</si>
  <si>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</si>
  <si>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</si>
  <si>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</si>
  <si>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</si>
  <si>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</si>
  <si>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</si>
  <si>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</si>
  <si>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</si>
  <si>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</si>
  <si>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</si>
  <si>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</si>
  <si>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</si>
  <si>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</si>
  <si>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</si>
  <si>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</si>
  <si>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</si>
  <si>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</si>
  <si>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</si>
  <si>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</si>
  <si>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</si>
  <si>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</si>
  <si>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</si>
  <si>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</si>
  <si>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</si>
  <si>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</si>
  <si>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</si>
  <si>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</si>
  <si>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</si>
  <si>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</si>
  <si>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</si>
  <si>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</si>
  <si>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</si>
  <si>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</si>
  <si>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</si>
  <si>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</si>
  <si>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</si>
  <si>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</si>
  <si>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</si>
  <si>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</si>
  <si>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</si>
  <si>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</si>
  <si>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</si>
  <si>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</si>
  <si>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</si>
  <si>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</si>
  <si>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</si>
  <si>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</si>
  <si>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</si>
  <si>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</si>
  <si>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</si>
  <si>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</si>
  <si>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</si>
  <si>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</si>
  <si>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</si>
  <si>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</si>
  <si>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</si>
  <si>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</si>
  <si>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</si>
  <si>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</si>
  <si>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</si>
  <si>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</si>
  <si>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</si>
  <si>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</si>
  <si>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</si>
  <si>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</si>
  <si>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</si>
  <si>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</si>
  <si>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</si>
  <si>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</si>
  <si>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</si>
  <si>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</si>
  <si>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</si>
  <si>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</si>
  <si>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</si>
  <si>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</si>
  <si>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</si>
  <si>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</si>
  <si>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</si>
  <si>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</si>
  <si>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</si>
  <si>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</si>
  <si>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</si>
  <si>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</si>
  <si>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</si>
  <si>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</si>
  <si>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</si>
  <si>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</si>
  <si>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</si>
  <si>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</si>
  <si>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</si>
  <si>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</si>
  <si>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</si>
  <si>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</si>
  <si>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</si>
  <si>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</si>
  <si>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</si>
  <si>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</si>
  <si>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</si>
  <si>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</si>
  <si>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</si>
  <si>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</si>
  <si>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</si>
  <si>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</si>
  <si>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</si>
  <si>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</si>
  <si>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</si>
  <si>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</si>
  <si>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</si>
  <si>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</si>
  <si>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</si>
  <si>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</si>
  <si>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</si>
  <si>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</si>
  <si>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</si>
  <si>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</si>
  <si>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</si>
  <si>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</si>
  <si>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</si>
  <si>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</si>
  <si>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</si>
  <si>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</si>
  <si>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</si>
  <si>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</si>
  <si>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</si>
  <si>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</si>
  <si>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</si>
  <si>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</si>
  <si>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</si>
  <si>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</si>
  <si>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</si>
  <si>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</si>
  <si>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</si>
  <si>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</si>
  <si>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</si>
  <si>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</si>
  <si>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</si>
  <si>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</si>
  <si>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</si>
  <si>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</si>
  <si>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</si>
  <si>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</si>
  <si>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</si>
  <si>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</si>
  <si>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</si>
  <si>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</si>
  <si>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</si>
  <si>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</si>
  <si>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</si>
  <si>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</si>
  <si>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</si>
  <si>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</si>
  <si>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</si>
  <si>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</si>
  <si>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</si>
  <si>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</si>
  <si>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</si>
  <si>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</si>
  <si>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</si>
  <si>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</si>
  <si>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</si>
  <si>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</si>
  <si>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</si>
  <si>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</si>
  <si>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</si>
  <si>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</si>
  <si>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</si>
  <si>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</si>
  <si>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</si>
  <si>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</si>
  <si>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</si>
  <si>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</si>
  <si>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</si>
  <si>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</si>
  <si>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</si>
  <si>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</si>
  <si>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</si>
  <si>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</si>
  <si>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</si>
  <si>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</si>
  <si>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</si>
  <si>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</si>
  <si>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</si>
  <si>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</si>
  <si>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</si>
  <si>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</si>
  <si>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</si>
  <si>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</si>
  <si>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</si>
  <si>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</si>
  <si>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</si>
  <si>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</si>
  <si>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</si>
  <si>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</si>
  <si>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</si>
  <si>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</si>
  <si>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</si>
  <si>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</si>
  <si>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</si>
  <si>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</si>
  <si>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</si>
  <si>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</si>
  <si>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</si>
  <si>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</si>
  <si>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</si>
  <si>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</si>
  <si>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</si>
  <si>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</si>
  <si>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</si>
  <si>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</si>
  <si>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</si>
  <si>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</si>
  <si>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</si>
  <si>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</si>
  <si>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</si>
  <si>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</si>
  <si>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</si>
  <si>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</si>
  <si>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</si>
  <si>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</si>
  <si>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</si>
  <si>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</si>
  <si>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</si>
  <si>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</si>
  <si>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</si>
  <si>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</si>
  <si>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</si>
  <si>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</si>
  <si>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</si>
  <si>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</si>
  <si>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</si>
  <si>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</si>
  <si>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</si>
  <si>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</si>
  <si>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</si>
  <si>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</si>
  <si>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</si>
  <si>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</si>
  <si>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</si>
  <si>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</si>
  <si>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</si>
  <si>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</si>
  <si>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</si>
  <si>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</si>
  <si>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</si>
  <si>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</si>
  <si>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</si>
  <si>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</si>
  <si>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</si>
  <si>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</si>
  <si>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</si>
  <si>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</si>
  <si>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</si>
  <si>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</si>
  <si>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</si>
  <si>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</si>
  <si>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</si>
  <si>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</si>
  <si>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</si>
  <si>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</si>
  <si>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</si>
  <si>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</si>
  <si>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</si>
  <si>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</si>
  <si>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</si>
  <si>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</si>
  <si>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</si>
  <si>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</si>
  <si>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</si>
  <si>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</si>
  <si>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</si>
  <si>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</si>
  <si>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</si>
  <si>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</si>
  <si>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</si>
  <si>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</si>
  <si>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</si>
  <si>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</si>
  <si>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</si>
  <si>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</si>
  <si>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</si>
  <si>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</si>
  <si>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</si>
  <si>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</si>
  <si>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</si>
  <si>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</si>
  <si>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</si>
  <si>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</si>
  <si>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</si>
  <si>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</si>
  <si>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</si>
  <si>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</si>
  <si>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</si>
  <si>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</si>
  <si>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</si>
  <si>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</si>
  <si>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</si>
  <si>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</si>
  <si>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</si>
  <si>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</si>
  <si>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</si>
  <si>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</si>
  <si>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</si>
  <si>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</si>
  <si>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</si>
  <si>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</si>
  <si>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</si>
  <si>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</si>
  <si>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</si>
  <si>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</si>
  <si>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</si>
  <si>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</si>
  <si>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</si>
  <si>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</si>
  <si>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</si>
  <si>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</si>
  <si>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</si>
  <si>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</si>
  <si>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</si>
  <si>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</si>
  <si>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</si>
  <si>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</si>
  <si>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</si>
  <si>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</si>
  <si>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</si>
  <si>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</si>
  <si>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</si>
  <si>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</si>
  <si>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</si>
  <si>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</si>
  <si>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</si>
  <si>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</si>
  <si>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</si>
  <si>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</si>
  <si>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</si>
  <si>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</si>
  <si>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</si>
  <si>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</si>
  <si>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</si>
  <si>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</si>
  <si>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</si>
  <si>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</si>
  <si>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</si>
  <si>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</si>
  <si>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</si>
  <si>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</si>
  <si>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</si>
  <si>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</si>
  <si>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</si>
  <si>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</si>
  <si>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</si>
  <si>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</si>
  <si>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</si>
  <si>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</si>
  <si>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</si>
  <si>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</si>
  <si>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</si>
  <si>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</si>
  <si>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</si>
  <si>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</si>
  <si>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</si>
  <si>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</si>
  <si>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</si>
  <si>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</si>
  <si>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</si>
  <si>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</si>
  <si>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</si>
  <si>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</si>
  <si>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</si>
  <si>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</si>
  <si>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</si>
  <si>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</si>
  <si>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</si>
  <si>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</si>
  <si>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</si>
  <si>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</si>
  <si>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</si>
  <si>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</si>
  <si>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</si>
  <si>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</si>
  <si>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</si>
  <si>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</si>
  <si>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</si>
  <si>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</si>
  <si>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</si>
  <si>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</si>
  <si>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</si>
  <si>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</si>
  <si>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</si>
  <si>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</si>
  <si>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</si>
  <si>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</si>
  <si>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</si>
  <si>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</si>
  <si>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</si>
  <si>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</si>
  <si>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</si>
  <si>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</si>
  <si>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</si>
  <si>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</si>
  <si>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</si>
  <si>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</si>
  <si>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</si>
  <si>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</si>
  <si>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</si>
  <si>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</si>
  <si>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</si>
  <si>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</si>
  <si>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</si>
  <si>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</si>
  <si>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</si>
  <si>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</si>
  <si>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</si>
  <si>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</si>
  <si>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</si>
  <si>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</si>
  <si>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</si>
  <si>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</si>
  <si>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</si>
  <si>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</si>
  <si>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</si>
  <si>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</si>
  <si>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</si>
  <si>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</si>
  <si>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</si>
  <si>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</si>
  <si>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</si>
  <si>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</si>
  <si>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</si>
  <si>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</si>
  <si>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</si>
  <si>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</si>
  <si>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</si>
  <si>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</si>
  <si>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</si>
  <si>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</si>
  <si>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</si>
  <si>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</si>
  <si>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</si>
  <si>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</si>
  <si>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</si>
  <si>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</si>
  <si>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</si>
  <si>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</si>
  <si>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</si>
  <si>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</si>
  <si>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</si>
  <si>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</si>
  <si>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</si>
  <si>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</si>
  <si>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</si>
  <si>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</si>
  <si>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</si>
  <si>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</si>
  <si>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</si>
  <si>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</si>
  <si>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</si>
  <si>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</si>
  <si>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</si>
  <si>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</si>
  <si>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</si>
  <si>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</si>
  <si>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</si>
  <si>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</si>
  <si>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</si>
  <si>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</si>
  <si>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</si>
  <si>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</si>
  <si>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</si>
  <si>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</si>
  <si>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</si>
  <si>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</si>
  <si>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</si>
  <si>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</si>
  <si>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</si>
  <si>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</si>
  <si>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</si>
  <si>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</si>
  <si>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</si>
  <si>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</si>
  <si>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</si>
  <si>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</si>
  <si>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</si>
  <si>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</si>
  <si>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</si>
  <si>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</si>
  <si>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</si>
  <si>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</si>
  <si>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</si>
  <si>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</si>
  <si>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</si>
  <si>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</si>
  <si>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</si>
  <si>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</si>
  <si>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</si>
  <si>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</si>
  <si>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</si>
  <si>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</si>
  <si>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</si>
  <si>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</si>
  <si>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</si>
  <si>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</si>
  <si>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</si>
  <si>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</si>
  <si>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</si>
  <si>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</si>
  <si>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</si>
  <si>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</si>
  <si>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</si>
  <si>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</si>
  <si>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</si>
  <si>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</si>
  <si>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</si>
  <si>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</si>
  <si>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</si>
  <si>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</si>
  <si>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</si>
  <si>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</si>
  <si>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</si>
  <si>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</si>
  <si>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</si>
  <si>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</si>
  <si>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</si>
  <si>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</si>
  <si>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</si>
  <si>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</si>
  <si>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</si>
  <si>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</si>
  <si>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</si>
  <si>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</si>
  <si>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</si>
  <si>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</si>
  <si>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</si>
  <si>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</si>
  <si>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</si>
  <si>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</si>
  <si>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</si>
  <si>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</si>
  <si>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</si>
  <si>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</si>
  <si>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</si>
  <si>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</si>
  <si>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</si>
  <si>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</si>
  <si>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</si>
  <si>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</si>
  <si>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</si>
  <si>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</si>
  <si>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</si>
  <si>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</si>
  <si>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</si>
  <si>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</si>
  <si>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</si>
  <si>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</si>
  <si>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</si>
  <si>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</si>
  <si>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</si>
  <si>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</si>
  <si>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</si>
  <si>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</si>
  <si>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</si>
  <si>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</si>
  <si>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</si>
  <si>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</si>
  <si>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</si>
  <si>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</si>
  <si>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</si>
  <si>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</si>
  <si>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</si>
  <si>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</si>
  <si>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</si>
  <si>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</si>
  <si>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</si>
  <si>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</si>
  <si>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</si>
  <si>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</si>
  <si>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</si>
  <si>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</si>
  <si>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</si>
  <si>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</si>
  <si>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</si>
  <si>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</si>
  <si>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</si>
  <si>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</si>
  <si>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</si>
  <si>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</si>
  <si>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</si>
  <si>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</si>
  <si>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</si>
  <si>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</si>
  <si>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</si>
  <si>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</si>
  <si>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</si>
  <si>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</si>
  <si>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</si>
  <si>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</si>
  <si>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</si>
  <si>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</si>
  <si>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</si>
  <si>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</si>
  <si>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</si>
  <si>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</si>
  <si>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</si>
  <si>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</si>
  <si>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</si>
  <si>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</si>
  <si>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</si>
  <si>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</si>
  <si>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</si>
  <si>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</si>
  <si>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</si>
  <si>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</si>
  <si>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</si>
  <si>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</si>
  <si>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</si>
  <si>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</si>
  <si>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</si>
  <si>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</si>
  <si>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</si>
  <si>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</si>
  <si>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</si>
  <si>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</si>
  <si>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</si>
  <si>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</si>
  <si>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</si>
  <si>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</si>
  <si>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</si>
  <si>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</si>
  <si>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</si>
  <si>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</si>
  <si>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</si>
  <si>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</si>
  <si>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</si>
  <si>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</si>
  <si>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</si>
  <si>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</si>
  <si>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</si>
  <si>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</si>
  <si>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</si>
  <si>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</si>
  <si>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</si>
  <si>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</si>
  <si>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</si>
  <si>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</si>
  <si>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</si>
  <si>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</si>
  <si>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</si>
  <si>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</si>
  <si>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</si>
  <si>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</si>
  <si>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</si>
  <si>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</si>
  <si>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</si>
  <si>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</si>
  <si>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</si>
  <si>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</si>
  <si>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</si>
  <si>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</si>
  <si>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</si>
  <si>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</si>
  <si>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</si>
  <si>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</si>
  <si>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</si>
  <si>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</si>
  <si>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</si>
  <si>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</si>
  <si>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</si>
  <si>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</si>
  <si>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</si>
  <si>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</si>
  <si>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</si>
  <si>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</si>
  <si>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</si>
  <si>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</si>
  <si>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</si>
  <si>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</si>
  <si>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</si>
  <si>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</si>
  <si>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</si>
  <si>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</si>
  <si>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</si>
  <si>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</si>
  <si>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</si>
  <si>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</si>
  <si>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</si>
  <si>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</si>
  <si>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</si>
  <si>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</si>
  <si>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</si>
  <si>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</si>
  <si>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</si>
  <si>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</si>
  <si>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</si>
  <si>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</si>
  <si>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</si>
  <si>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</si>
  <si>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</si>
  <si>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</si>
  <si>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</si>
  <si>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</si>
  <si>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</si>
  <si>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</si>
  <si>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</si>
  <si>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</si>
  <si>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</si>
  <si>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</si>
  <si>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</si>
  <si>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</si>
  <si>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</si>
  <si>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</si>
  <si>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</si>
  <si>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</si>
  <si>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</si>
  <si>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</si>
  <si>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</si>
  <si>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</si>
  <si>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</si>
  <si>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</si>
  <si>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</si>
  <si>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</si>
  <si>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</si>
  <si>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</si>
  <si>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</si>
  <si>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</si>
  <si>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</si>
  <si>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</si>
  <si>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</si>
  <si>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</si>
  <si>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</si>
  <si>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</si>
  <si>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</si>
  <si>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</si>
  <si>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</si>
  <si>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</si>
  <si>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</si>
  <si>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</si>
  <si>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</si>
  <si>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</si>
  <si>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</si>
  <si>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</si>
  <si>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</si>
  <si>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</si>
  <si>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</si>
  <si>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</si>
  <si>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</si>
  <si>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</si>
  <si>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</si>
  <si>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</si>
  <si>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</si>
  <si>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</si>
  <si>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</si>
  <si>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</si>
  <si>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</si>
  <si>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</si>
  <si>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</si>
  <si>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</si>
  <si>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</si>
  <si>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</si>
  <si>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</si>
  <si>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</si>
  <si>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</si>
  <si>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</si>
  <si>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</si>
  <si>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</si>
  <si>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</si>
  <si>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</si>
  <si>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</si>
  <si>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</si>
  <si>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</si>
  <si>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</si>
  <si>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</si>
  <si>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</si>
  <si>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</si>
  <si>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</si>
  <si>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</si>
  <si>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</si>
  <si>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</si>
  <si>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</si>
  <si>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</si>
  <si>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</si>
  <si>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</si>
  <si>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</si>
  <si>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</si>
  <si>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</si>
  <si>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</si>
  <si>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</si>
  <si>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</si>
  <si>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</si>
  <si>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</si>
  <si>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</si>
  <si>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</si>
  <si>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</si>
  <si>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</si>
  <si>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</si>
  <si>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</si>
  <si>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</si>
  <si>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</si>
  <si>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</si>
  <si>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</si>
  <si>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</si>
  <si>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</si>
  <si>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</si>
  <si>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</si>
  <si>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</si>
  <si>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</si>
  <si>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</si>
  <si>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</si>
  <si>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</si>
  <si>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</si>
  <si>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</si>
  <si>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</si>
  <si>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</si>
  <si>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</si>
  <si>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</si>
  <si>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</si>
  <si>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</si>
  <si>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</si>
  <si>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</si>
  <si>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</si>
  <si>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</si>
  <si>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</si>
  <si>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</si>
  <si>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</si>
  <si>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</si>
  <si>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</si>
  <si>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</si>
  <si>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</si>
  <si>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</si>
  <si>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</si>
  <si>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</si>
  <si>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</si>
  <si>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</si>
  <si>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</si>
  <si>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</si>
  <si>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</si>
  <si>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</si>
  <si>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</si>
  <si>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</si>
  <si>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</si>
  <si>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</si>
  <si>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</si>
  <si>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</si>
  <si>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</si>
  <si>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</si>
  <si>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</si>
  <si>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</si>
  <si>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</si>
  <si>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</si>
  <si>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</si>
  <si>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</si>
  <si>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</si>
  <si>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</si>
  <si>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</si>
  <si>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</si>
  <si>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</si>
  <si>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</si>
  <si>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</si>
  <si>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</si>
  <si>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</si>
  <si>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</si>
  <si>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</si>
  <si>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</si>
  <si>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</si>
  <si>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</si>
  <si>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</si>
  <si>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</si>
  <si>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</si>
  <si>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</si>
  <si>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</si>
  <si>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</si>
  <si>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</si>
  <si>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</si>
  <si>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</si>
  <si>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</si>
  <si>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</si>
  <si>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</si>
  <si>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</si>
  <si>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</si>
  <si>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</si>
  <si>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</si>
  <si>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</si>
  <si>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</si>
  <si>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</si>
  <si>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</si>
  <si>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</si>
  <si>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</si>
  <si>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</si>
  <si>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</si>
  <si>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</si>
  <si>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</si>
  <si>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</si>
  <si>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</si>
  <si>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</si>
  <si>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</si>
  <si>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</si>
  <si>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</si>
  <si>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</si>
  <si>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</si>
  <si>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</si>
  <si>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</si>
  <si>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</si>
  <si>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</si>
  <si>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</si>
  <si>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</si>
  <si>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</si>
  <si>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</si>
  <si>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</si>
  <si>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</si>
  <si>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</si>
  <si>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</si>
  <si>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</si>
  <si>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</si>
  <si>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</si>
  <si>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</si>
  <si>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</si>
  <si>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</si>
  <si>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</si>
  <si>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</si>
  <si>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</si>
  <si>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</si>
  <si>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</si>
  <si>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</si>
  <si>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</si>
  <si>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</si>
  <si>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</si>
  <si>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</si>
  <si>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</si>
  <si>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</si>
  <si>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</si>
  <si>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</si>
  <si>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</si>
  <si>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</si>
  <si>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</si>
  <si>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</si>
  <si>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</si>
  <si>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</si>
  <si>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</si>
  <si>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</si>
  <si>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</si>
  <si>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</si>
  <si>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</si>
  <si>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</si>
  <si>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</si>
  <si>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</si>
  <si>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</si>
  <si>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</si>
  <si>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</si>
  <si>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</si>
  <si>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</si>
  <si>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</si>
  <si>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</si>
  <si>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</si>
  <si>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</si>
  <si>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</si>
  <si>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</si>
  <si>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</si>
  <si>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</si>
  <si>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</si>
  <si>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</si>
  <si>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</si>
  <si>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</si>
  <si>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</si>
  <si>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</si>
  <si>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</si>
  <si>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</si>
  <si>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</si>
  <si>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</si>
  <si>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</si>
  <si>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</si>
  <si>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</si>
  <si>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</si>
  <si>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</si>
  <si>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</si>
  <si>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</si>
  <si>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</si>
  <si>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</si>
  <si>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</si>
  <si>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</si>
  <si>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</si>
  <si>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</si>
  <si>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</si>
  <si>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</si>
  <si>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</si>
  <si>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</si>
  <si>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</si>
  <si>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</si>
  <si>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</si>
  <si>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</si>
  <si>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</si>
  <si>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</si>
  <si>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</si>
  <si>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</si>
  <si>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</si>
  <si>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</si>
  <si>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</si>
  <si>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</si>
  <si>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</si>
  <si>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</si>
  <si>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</si>
  <si>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</si>
  <si>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</si>
  <si>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</si>
  <si>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</si>
  <si>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</si>
  <si>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</si>
  <si>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</si>
  <si>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</si>
  <si>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</si>
  <si>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</si>
  <si>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</si>
  <si>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</si>
  <si>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</si>
  <si>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</si>
  <si>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</si>
  <si>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</si>
  <si>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</si>
  <si>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</si>
  <si>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</si>
  <si>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</si>
  <si>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</si>
  <si>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</si>
  <si>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</si>
  <si>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</si>
  <si>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</si>
  <si>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</si>
  <si>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</si>
  <si>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</si>
  <si>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</si>
  <si>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</si>
  <si>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</si>
  <si>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</si>
  <si>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</si>
  <si>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</si>
  <si>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</si>
  <si>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</si>
  <si>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</si>
  <si>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</si>
  <si>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</si>
  <si>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</si>
  <si>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</si>
  <si>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</si>
  <si>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</si>
  <si>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</si>
  <si>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</si>
  <si>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</si>
  <si>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</si>
  <si>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</si>
  <si>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</si>
  <si>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</si>
  <si>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</si>
  <si>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</si>
  <si>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</si>
  <si>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</si>
  <si>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</si>
  <si>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</si>
  <si>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</si>
  <si>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</si>
  <si>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</si>
  <si>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</si>
  <si>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</si>
  <si>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</si>
  <si>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</si>
  <si>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</si>
  <si>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</si>
  <si>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</si>
  <si>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</si>
  <si>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</si>
  <si>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</si>
  <si>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</si>
  <si>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</si>
  <si>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</si>
  <si>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</si>
  <si>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</si>
  <si>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</si>
  <si>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</si>
  <si>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</si>
  <si>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</si>
  <si>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</si>
  <si>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</si>
  <si>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</si>
  <si>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</si>
  <si>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</si>
  <si>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</si>
  <si>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</si>
  <si>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</si>
  <si>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</si>
  <si>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</si>
  <si>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</si>
  <si>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</si>
  <si>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</si>
  <si>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</si>
  <si>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</si>
  <si>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</si>
  <si>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</si>
  <si>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</si>
  <si>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</si>
  <si>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</si>
  <si>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</si>
  <si>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</si>
  <si>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</si>
  <si>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</si>
  <si>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</si>
  <si>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</si>
  <si>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</si>
  <si>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</si>
  <si>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</si>
  <si>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</si>
  <si>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</si>
  <si>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</si>
  <si>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</si>
  <si>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</si>
  <si>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</si>
  <si>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</si>
  <si>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</si>
  <si>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</si>
  <si>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</si>
  <si>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</si>
  <si>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</si>
  <si>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</si>
  <si>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</si>
  <si>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</si>
  <si>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</si>
  <si>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</si>
  <si>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</si>
  <si>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</si>
  <si>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</si>
  <si>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</si>
  <si>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</si>
  <si>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</si>
  <si>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</si>
  <si>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</si>
  <si>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</si>
  <si>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</si>
  <si>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</si>
  <si>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</si>
  <si>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</si>
  <si>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</si>
  <si>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</si>
  <si>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</si>
  <si>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</si>
  <si>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</si>
  <si>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</si>
  <si>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</si>
  <si>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</si>
  <si>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</si>
  <si>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</si>
  <si>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</si>
  <si>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</si>
  <si>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</si>
  <si>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</si>
  <si>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</si>
  <si>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</si>
  <si>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</si>
  <si>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</si>
  <si>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</si>
  <si>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</si>
  <si>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</si>
  <si>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</si>
  <si>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</si>
  <si>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</si>
  <si>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</si>
  <si>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</si>
  <si>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</si>
  <si>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</si>
  <si>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</si>
  <si>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</si>
  <si>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</si>
  <si>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</si>
  <si>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</si>
  <si>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</si>
  <si>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</si>
  <si>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</si>
  <si>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</si>
  <si>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</si>
  <si>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</si>
  <si>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</si>
  <si>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</si>
  <si>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</si>
  <si>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</si>
  <si>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</si>
  <si>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</si>
  <si>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</si>
  <si>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</si>
  <si>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</si>
  <si>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</si>
  <si>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</si>
  <si>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</si>
  <si>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</si>
  <si>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</si>
  <si>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</si>
  <si>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</si>
  <si>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</si>
  <si>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</si>
  <si>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</si>
  <si>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</si>
  <si>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</si>
  <si>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</si>
  <si>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</si>
  <si>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</si>
  <si>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</si>
  <si>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</si>
  <si>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</si>
  <si>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</si>
  <si>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</si>
  <si>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</si>
  <si>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</si>
  <si>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</si>
  <si>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</si>
  <si>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</si>
  <si>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</si>
  <si>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</si>
  <si>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</si>
  <si>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</si>
  <si>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</si>
  <si>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</si>
  <si>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</si>
  <si>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</si>
  <si>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</si>
  <si>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</si>
  <si>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</si>
  <si>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</si>
  <si>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</si>
  <si>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</si>
  <si>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</si>
  <si>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</si>
  <si>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</si>
  <si>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</si>
  <si>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</si>
  <si>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</si>
  <si>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</si>
  <si>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</si>
  <si>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</si>
  <si>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</si>
  <si>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</si>
  <si>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</si>
  <si>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</si>
  <si>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</si>
  <si>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</si>
  <si>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</si>
  <si>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</si>
  <si>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</si>
  <si>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</si>
  <si>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</si>
  <si>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</si>
  <si>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</si>
  <si>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</si>
  <si>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</si>
  <si>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</si>
  <si>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</si>
  <si>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</si>
  <si>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</si>
  <si>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</si>
  <si>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</si>
  <si>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</si>
  <si>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</si>
  <si>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</si>
  <si>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</si>
  <si>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</si>
  <si>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</si>
  <si>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</si>
  <si>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</si>
  <si>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</si>
  <si>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</si>
  <si>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</si>
  <si>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</si>
  <si>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</si>
  <si>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</si>
  <si>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</si>
  <si>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</si>
  <si>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</si>
  <si>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</si>
  <si>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</si>
  <si>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</si>
  <si>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</si>
  <si>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</si>
  <si>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</si>
  <si>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</si>
  <si>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</si>
  <si>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</si>
  <si>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</si>
  <si>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</si>
  <si>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</si>
  <si>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</si>
  <si>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</si>
  <si>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</si>
  <si>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</si>
  <si>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</si>
  <si>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</si>
  <si>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</si>
  <si>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</si>
  <si>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</si>
  <si>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</si>
  <si>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</si>
  <si>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</si>
  <si>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</si>
  <si>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</si>
  <si>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</si>
  <si>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</si>
  <si>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</si>
  <si>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</si>
  <si>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</si>
  <si>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</si>
  <si>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</si>
  <si>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</si>
  <si>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</si>
  <si>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</si>
  <si>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</si>
  <si>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</si>
  <si>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</si>
  <si>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</si>
  <si>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</si>
  <si>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</si>
  <si>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</si>
  <si>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</si>
  <si>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</si>
  <si>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</si>
  <si>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</si>
  <si>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</si>
  <si>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</si>
  <si>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</si>
  <si>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</si>
  <si>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</si>
  <si>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</si>
  <si>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</si>
  <si>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</si>
  <si>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</si>
  <si>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</si>
  <si>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</si>
  <si>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</si>
  <si>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</si>
  <si>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</si>
  <si>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</si>
  <si>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</si>
  <si>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</si>
  <si>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</si>
  <si>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</si>
  <si>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</si>
  <si>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</si>
  <si>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</si>
  <si>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</si>
  <si>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</si>
  <si>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</si>
  <si>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</si>
  <si>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</si>
  <si>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</si>
  <si>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</si>
  <si>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</si>
  <si>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</si>
  <si>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</si>
  <si>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</si>
  <si>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</si>
  <si>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</si>
  <si>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</si>
  <si>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</si>
  <si>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</si>
  <si>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</si>
  <si>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</si>
  <si>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</si>
  <si>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</si>
  <si>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</si>
  <si>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</si>
  <si>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</si>
  <si>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</si>
  <si>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</si>
  <si>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</si>
  <si>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</si>
  <si>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</si>
  <si>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</si>
  <si>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</si>
  <si>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</si>
  <si>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</si>
  <si>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</si>
  <si>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</si>
  <si>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</si>
  <si>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</si>
  <si>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</si>
  <si>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</si>
  <si>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</si>
  <si>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</si>
  <si>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</si>
  <si>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</si>
  <si>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</si>
  <si>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</si>
  <si>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</si>
  <si>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</si>
  <si>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</si>
  <si>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</si>
  <si>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</si>
  <si>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</si>
  <si>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</si>
  <si>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</si>
  <si>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</si>
  <si>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</si>
  <si>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</si>
  <si>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</si>
  <si>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</si>
  <si>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</si>
  <si>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</si>
  <si>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</si>
  <si>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</si>
  <si>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</si>
  <si>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</si>
  <si>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</si>
  <si>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</si>
  <si>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</si>
  <si>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</si>
  <si>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</si>
  <si>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</si>
  <si>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</si>
  <si>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</si>
  <si>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</si>
  <si>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</si>
  <si>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</si>
  <si>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</si>
  <si>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</si>
  <si>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</si>
  <si>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</si>
  <si>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</si>
  <si>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</si>
  <si>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</si>
  <si>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</si>
  <si>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</si>
  <si>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</si>
  <si>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</si>
  <si>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</si>
  <si>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</si>
  <si>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</si>
  <si>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</si>
  <si>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</si>
  <si>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</si>
  <si>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</si>
  <si>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</si>
  <si>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</si>
  <si>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</si>
  <si>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</si>
  <si>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</si>
  <si>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</si>
  <si>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</si>
  <si>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</si>
  <si>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</si>
  <si>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</si>
  <si>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</si>
  <si>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</si>
  <si>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</si>
  <si>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</si>
  <si>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</si>
  <si>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</si>
  <si>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</si>
  <si>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</si>
  <si>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</si>
  <si>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</si>
  <si>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</si>
  <si>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</si>
  <si>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</si>
  <si>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</si>
  <si>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</si>
  <si>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</si>
  <si>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</si>
  <si>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</si>
  <si>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</si>
  <si>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</si>
  <si>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</si>
  <si>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</si>
  <si>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</si>
  <si>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</si>
  <si>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</si>
  <si>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</si>
  <si>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</si>
  <si>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</si>
  <si>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</si>
  <si>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</si>
  <si>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</si>
  <si>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</si>
  <si>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</si>
  <si>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</si>
  <si>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</si>
  <si>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</si>
  <si>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</si>
  <si>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</si>
  <si>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</si>
  <si>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</si>
  <si>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</si>
  <si>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</si>
  <si>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</si>
  <si>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</si>
  <si>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</si>
  <si>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</si>
  <si>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</si>
  <si>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</si>
  <si>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</si>
  <si>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</si>
  <si>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</si>
  <si>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</si>
  <si>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</si>
  <si>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</si>
  <si>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</si>
  <si>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</si>
  <si>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</si>
  <si>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</si>
  <si>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</si>
  <si>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</si>
  <si>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</si>
  <si>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</si>
  <si>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</si>
  <si>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</si>
  <si>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</si>
  <si>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</si>
  <si>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</si>
  <si>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</si>
  <si>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</si>
  <si>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</si>
  <si>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</si>
  <si>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</si>
  <si>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</si>
  <si>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</si>
  <si>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</si>
  <si>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</si>
  <si>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</si>
  <si>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</si>
  <si>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</si>
  <si>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</si>
  <si>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</si>
  <si>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</si>
  <si>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</si>
  <si>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</si>
  <si>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</si>
  <si>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</si>
  <si>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</si>
  <si>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</si>
  <si>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</si>
  <si>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</si>
  <si>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</si>
  <si>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</si>
  <si>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</si>
  <si>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</si>
  <si>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</si>
  <si>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</si>
  <si>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</si>
  <si>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</si>
  <si>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</si>
  <si>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</si>
  <si>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</si>
  <si>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</si>
  <si>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</si>
  <si>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</si>
  <si>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</si>
  <si>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</si>
  <si>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</si>
  <si>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</si>
  <si>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</si>
  <si>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</si>
  <si>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</si>
  <si>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</si>
  <si>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</si>
  <si>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</si>
  <si>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</si>
  <si>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</si>
  <si>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</si>
  <si>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</si>
  <si>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</si>
  <si>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</si>
  <si>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</si>
  <si>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</si>
  <si>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</si>
  <si>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</si>
  <si>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</si>
  <si>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</si>
  <si>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</si>
  <si>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</si>
  <si>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</si>
  <si>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</si>
  <si>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</si>
  <si>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</si>
  <si>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</si>
  <si>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</si>
  <si>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</si>
  <si>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</si>
  <si>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</si>
  <si>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</si>
  <si>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</si>
  <si>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</si>
  <si>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</si>
  <si>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</si>
  <si>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</si>
  <si>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</si>
  <si>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</si>
  <si>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</si>
  <si>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</si>
  <si>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</si>
  <si>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</si>
  <si>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</si>
  <si>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</si>
  <si>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</si>
  <si>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</si>
  <si>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</si>
  <si>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</si>
  <si>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</si>
  <si>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</si>
  <si>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</si>
  <si>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</si>
  <si>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</si>
  <si>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</si>
  <si>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</si>
  <si>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</si>
  <si>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</si>
  <si>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</si>
  <si>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</si>
  <si>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</si>
  <si>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</si>
  <si>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</si>
  <si>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</si>
  <si>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</si>
  <si>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</si>
  <si>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</si>
  <si>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</si>
  <si>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</si>
  <si>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</si>
  <si>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</si>
  <si>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</si>
  <si>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</si>
  <si>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</si>
  <si>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</si>
  <si>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</si>
  <si>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</si>
  <si>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</si>
  <si>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</si>
  <si>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</si>
  <si>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</si>
  <si>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</si>
  <si>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</si>
  <si>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</si>
  <si>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</si>
  <si>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</si>
  <si>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</si>
  <si>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</si>
  <si>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</si>
  <si>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</si>
  <si>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</si>
  <si>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</si>
  <si>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</si>
  <si>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</si>
  <si>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</si>
  <si>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</si>
  <si>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</si>
  <si>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</si>
  <si>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</si>
  <si>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</si>
  <si>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</si>
  <si>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</si>
  <si>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</si>
  <si>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</si>
  <si>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</si>
  <si>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</si>
  <si>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</si>
  <si>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</si>
  <si>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</si>
  <si>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</si>
  <si>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</si>
  <si>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</si>
  <si>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</si>
  <si>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</si>
  <si>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</si>
  <si>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</si>
  <si>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</si>
  <si>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</si>
  <si>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</si>
  <si>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</si>
  <si>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</si>
  <si>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</si>
  <si>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</si>
  <si>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</si>
  <si>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</si>
  <si>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</si>
  <si>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</si>
  <si>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</si>
  <si>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</si>
  <si>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</si>
  <si>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</si>
  <si>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</si>
  <si>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</si>
  <si>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</si>
  <si>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</si>
  <si>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</si>
  <si>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</si>
  <si>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</si>
  <si>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</si>
  <si>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</si>
  <si>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</si>
  <si>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</si>
  <si>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</si>
  <si>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</si>
  <si>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</si>
  <si>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</si>
  <si>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</si>
  <si>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</si>
  <si>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</si>
  <si>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</si>
  <si>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</si>
  <si>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</si>
  <si>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</si>
  <si>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</si>
  <si>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</si>
  <si>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</si>
  <si>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</si>
  <si>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</si>
  <si>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</si>
  <si>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</si>
  <si>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</si>
  <si>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</si>
  <si>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</si>
  <si>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</si>
  <si>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</si>
  <si>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</si>
  <si>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</si>
  <si>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</si>
  <si>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</si>
  <si>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</si>
  <si>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</si>
  <si>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</si>
  <si>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</si>
  <si>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</si>
  <si>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</si>
  <si>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</si>
  <si>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</si>
  <si>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</si>
  <si>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</si>
  <si>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</si>
  <si>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</si>
  <si>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</si>
  <si>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</si>
  <si>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</si>
  <si>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</si>
  <si>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</si>
  <si>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</si>
  <si>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</si>
  <si>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</si>
  <si>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</si>
  <si>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</si>
  <si>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</si>
  <si>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</si>
  <si>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</si>
  <si>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</si>
  <si>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</si>
  <si>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</si>
  <si>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</si>
  <si>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</si>
  <si>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</si>
  <si>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</si>
  <si>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</si>
  <si>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</si>
  <si>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</si>
  <si>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</si>
  <si>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</si>
  <si>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</si>
  <si>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</si>
  <si>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</si>
  <si>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</si>
  <si>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</si>
  <si>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</si>
  <si>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</si>
  <si>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</si>
  <si>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</si>
  <si>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</si>
  <si>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</si>
  <si>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</si>
  <si>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</si>
  <si>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</si>
  <si>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</si>
  <si>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</si>
  <si>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</si>
  <si>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</si>
  <si>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</si>
  <si>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</si>
  <si>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</si>
  <si>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</si>
  <si>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</si>
  <si>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</si>
  <si>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</si>
  <si>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</si>
  <si>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</si>
  <si>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</si>
  <si>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</si>
  <si>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</si>
  <si>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</si>
  <si>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</si>
  <si>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</si>
  <si>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</si>
  <si>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</si>
  <si>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</si>
  <si>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</si>
  <si>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</si>
  <si>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</si>
  <si>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</si>
  <si>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</si>
  <si>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</si>
  <si>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</si>
  <si>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</si>
  <si>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</si>
  <si>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</si>
  <si>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</si>
  <si>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</si>
  <si>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</si>
  <si>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</si>
  <si>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</si>
  <si>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</si>
  <si>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</si>
  <si>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</si>
  <si>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</si>
  <si>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</si>
  <si>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</si>
  <si>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</si>
  <si>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</si>
  <si>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</si>
  <si>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</si>
  <si>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</si>
  <si>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</si>
  <si>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</si>
  <si>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</si>
  <si>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</si>
  <si>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</si>
  <si>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</si>
  <si>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</si>
  <si>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</si>
  <si>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</si>
  <si>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</si>
  <si>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</si>
  <si>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</si>
  <si>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</si>
  <si>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</si>
  <si>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</si>
  <si>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</si>
  <si>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</si>
  <si>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</si>
  <si>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</si>
  <si>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</si>
  <si>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</si>
  <si>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</si>
  <si>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</si>
  <si>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</si>
  <si>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</si>
  <si>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</si>
  <si>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</si>
  <si>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</si>
  <si>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</si>
  <si>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</si>
  <si>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</si>
  <si>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</si>
  <si>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</si>
  <si>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</si>
  <si>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</si>
  <si>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</si>
  <si>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</si>
  <si>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</si>
  <si>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</si>
  <si>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</si>
  <si>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</si>
  <si>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</si>
  <si>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</si>
  <si>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</si>
  <si>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</si>
  <si>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</si>
  <si>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</si>
  <si>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</si>
  <si>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</si>
  <si>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</si>
  <si>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</si>
  <si>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</si>
  <si>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</si>
  <si>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</si>
  <si>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</si>
  <si>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</si>
  <si>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</si>
  <si>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</si>
  <si>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</si>
  <si>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</si>
  <si>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</si>
  <si>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</si>
  <si>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</si>
  <si>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</si>
  <si>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</si>
  <si>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</si>
  <si>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</si>
  <si>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</si>
  <si>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</si>
  <si>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</si>
  <si>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</si>
  <si>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</si>
  <si>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</si>
  <si>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</si>
  <si>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</si>
  <si>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</si>
  <si>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</si>
  <si>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</si>
  <si>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</si>
  <si>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</si>
  <si>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</si>
  <si>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</si>
  <si>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</si>
  <si>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</si>
  <si>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</si>
  <si>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</si>
  <si>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</si>
  <si>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</si>
  <si>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</si>
  <si>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</si>
  <si>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</si>
  <si>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</si>
  <si>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</si>
  <si>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</si>
  <si>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</si>
  <si>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</si>
  <si>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</si>
  <si>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</si>
  <si>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</si>
  <si>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</si>
  <si>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</si>
  <si>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</si>
  <si>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</si>
  <si>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</si>
  <si>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</si>
  <si>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</si>
  <si>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</si>
  <si>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</si>
  <si>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</si>
  <si>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</si>
  <si>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</si>
  <si>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</si>
  <si>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</si>
  <si>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</si>
  <si>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</si>
  <si>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</si>
  <si>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</si>
  <si>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</si>
  <si>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</si>
  <si>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</si>
  <si>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</si>
  <si>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</si>
  <si>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</si>
  <si>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</si>
  <si>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</si>
  <si>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</si>
  <si>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</si>
  <si>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</si>
  <si>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</si>
  <si>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</si>
  <si>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</si>
  <si>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</si>
  <si>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</si>
  <si>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</si>
  <si>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</si>
  <si>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</si>
  <si>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</si>
  <si>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</si>
  <si>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</si>
  <si>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</si>
  <si>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</si>
  <si>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</si>
  <si>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</si>
  <si>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</si>
  <si>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</si>
  <si>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</si>
  <si>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</si>
  <si>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</si>
  <si>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</si>
  <si>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</si>
  <si>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</si>
  <si>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</si>
  <si>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</si>
  <si>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</si>
  <si>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</si>
  <si>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</si>
  <si>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</si>
  <si>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</si>
  <si>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</si>
  <si>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</si>
  <si>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</si>
  <si>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</si>
  <si>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</si>
  <si>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</si>
  <si>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</si>
  <si>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</si>
  <si>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</si>
  <si>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</si>
  <si>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</si>
  <si>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</si>
  <si>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</si>
  <si>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</si>
  <si>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</si>
  <si>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</si>
  <si>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</si>
  <si>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</si>
  <si>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</si>
  <si>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</si>
  <si>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</si>
  <si>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</si>
  <si>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</si>
  <si>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</si>
  <si>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</si>
  <si>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</si>
  <si>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</si>
  <si>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</si>
  <si>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</si>
  <si>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</si>
  <si>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</si>
  <si>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</si>
  <si>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</si>
  <si>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</si>
  <si>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</si>
  <si>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</si>
  <si>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</si>
  <si>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</si>
  <si>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</si>
  <si>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</si>
  <si>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</si>
  <si>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</si>
  <si>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</si>
  <si>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</si>
  <si>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</si>
  <si>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</si>
  <si>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</si>
  <si>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</si>
  <si>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</si>
  <si>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</si>
  <si>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</si>
  <si>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</si>
  <si>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</si>
  <si>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</si>
  <si>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</si>
  <si>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</si>
  <si>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</si>
  <si>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</si>
  <si>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</si>
  <si>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</si>
  <si>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</si>
  <si>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</si>
  <si>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</si>
  <si>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</si>
  <si>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</si>
  <si>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</si>
  <si>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</si>
  <si>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</si>
  <si>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</si>
  <si>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</si>
  <si>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</si>
  <si>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</si>
  <si>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</si>
  <si>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</si>
  <si>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</si>
  <si>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</si>
  <si>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</si>
  <si>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</si>
  <si>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</si>
  <si>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</si>
  <si>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</si>
  <si>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</si>
  <si>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</si>
  <si>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</si>
  <si>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</si>
  <si>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</si>
  <si>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</si>
  <si>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</si>
  <si>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</si>
  <si>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</si>
  <si>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</si>
  <si>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</si>
  <si>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</si>
  <si>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</si>
  <si>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</si>
  <si>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</si>
  <si>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</si>
  <si>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</si>
  <si>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</si>
  <si>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</si>
  <si>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</si>
  <si>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</si>
  <si>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</si>
  <si>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</si>
  <si>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</si>
  <si>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</si>
  <si>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</si>
  <si>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</si>
  <si>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</si>
  <si>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</si>
  <si>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</si>
  <si>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</si>
  <si>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</si>
  <si>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</si>
  <si>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</si>
  <si>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</si>
  <si>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</si>
  <si>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</si>
  <si>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</si>
  <si>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</si>
  <si>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</si>
  <si>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</si>
  <si>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</si>
  <si>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</si>
  <si>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</si>
  <si>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</si>
  <si>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</si>
  <si>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</si>
  <si>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</si>
  <si>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</si>
  <si>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</si>
  <si>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</si>
  <si>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</si>
  <si>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</si>
  <si>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</si>
  <si>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</si>
  <si>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</si>
  <si>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</si>
  <si>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</si>
  <si>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</si>
  <si>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</si>
  <si>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</si>
  <si>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</si>
  <si>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</si>
  <si>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</si>
  <si>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</si>
  <si>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</si>
  <si>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</si>
  <si>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</si>
  <si>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</si>
  <si>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</si>
  <si>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</si>
  <si>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</si>
  <si>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</si>
  <si>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</si>
  <si>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</si>
  <si>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</si>
  <si>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</si>
  <si>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</si>
  <si>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</si>
  <si>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</si>
  <si>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</si>
  <si>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</si>
  <si>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</si>
  <si>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</si>
  <si>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</si>
  <si>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</si>
  <si>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</si>
  <si>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</si>
  <si>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</si>
  <si>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</si>
  <si>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</si>
  <si>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</si>
  <si>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</si>
  <si>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</si>
  <si>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</si>
  <si>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</si>
  <si>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</si>
  <si>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</si>
  <si>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</si>
  <si>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</si>
  <si>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</si>
  <si>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</si>
  <si>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</si>
  <si>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</si>
  <si>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</si>
  <si>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</si>
  <si>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</si>
  <si>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</si>
  <si>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</si>
  <si>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</si>
  <si>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</si>
  <si>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</si>
  <si>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</si>
  <si>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</si>
  <si>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</si>
  <si>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</si>
  <si>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</si>
  <si>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</si>
  <si>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</si>
  <si>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</si>
  <si>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</si>
  <si>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</si>
  <si>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</si>
  <si>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</si>
  <si>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</si>
  <si>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</si>
  <si>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</si>
  <si>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</si>
  <si>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</si>
  <si>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</si>
  <si>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</si>
  <si>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</si>
  <si>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</si>
  <si>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</si>
  <si>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</si>
  <si>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</si>
  <si>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</si>
  <si>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</si>
  <si>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</si>
  <si>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</si>
  <si>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</si>
  <si>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</si>
  <si>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</si>
  <si>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</si>
  <si>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</si>
  <si>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</si>
  <si>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</si>
  <si>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</si>
  <si>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</si>
  <si>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</si>
  <si>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</si>
  <si>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</si>
  <si>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</si>
  <si>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</si>
  <si>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</si>
  <si>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</si>
  <si>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</si>
  <si>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</si>
  <si>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</si>
  <si>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</si>
  <si>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</si>
  <si>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</si>
  <si>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</si>
  <si>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</si>
  <si>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</si>
  <si>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</si>
  <si>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</si>
  <si>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</si>
  <si>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</si>
  <si>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</si>
  <si>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</si>
  <si>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</si>
  <si>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</si>
  <si>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</si>
  <si>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</si>
  <si>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</si>
  <si>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</si>
  <si>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</si>
  <si>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</si>
  <si>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</si>
  <si>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</si>
  <si>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</si>
  <si>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</si>
  <si>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</si>
  <si>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</si>
  <si>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</si>
  <si>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</si>
  <si>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</si>
  <si>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</si>
  <si>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</si>
  <si>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</si>
  <si>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</si>
  <si>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</si>
  <si>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</si>
  <si>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</si>
  <si>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</si>
  <si>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</si>
  <si>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</si>
  <si>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</si>
  <si>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</si>
  <si>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</si>
  <si>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</si>
  <si>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</si>
  <si>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</si>
  <si>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</si>
  <si>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</si>
  <si>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</si>
  <si>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</si>
  <si>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</si>
  <si>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</si>
  <si>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</si>
  <si>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</si>
  <si>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</si>
  <si>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</si>
  <si>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</si>
  <si>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</si>
  <si>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</si>
  <si>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</si>
  <si>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</si>
  <si>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</si>
  <si>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</si>
  <si>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</si>
  <si>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</si>
  <si>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</si>
  <si>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</si>
  <si>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</si>
  <si>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</si>
  <si>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</si>
  <si>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</si>
  <si>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</si>
  <si>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</si>
  <si>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</si>
  <si>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</si>
  <si>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</si>
  <si>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</si>
  <si>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</si>
  <si>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</si>
  <si>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</si>
  <si>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</si>
  <si>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</si>
  <si>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</si>
  <si>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</si>
  <si>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</si>
  <si>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</si>
  <si>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</si>
  <si>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</si>
  <si>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</si>
  <si>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</si>
  <si>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</si>
  <si>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</si>
  <si>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</si>
  <si>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</si>
  <si>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</si>
  <si>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</si>
  <si>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</si>
  <si>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</si>
  <si>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</si>
  <si>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</si>
  <si>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</si>
  <si>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</si>
  <si>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</si>
  <si>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</si>
  <si>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</si>
  <si>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</si>
  <si>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</si>
  <si>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</si>
  <si>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</si>
  <si>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</si>
  <si>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</si>
  <si>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</si>
  <si>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</si>
  <si>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</si>
  <si>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</si>
  <si>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</si>
  <si>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</si>
  <si>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</si>
  <si>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</si>
  <si>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</si>
  <si>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</si>
  <si>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</si>
  <si>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</si>
  <si>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</si>
  <si>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</si>
  <si>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</si>
  <si>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</si>
  <si>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</si>
  <si>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</si>
  <si>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</si>
  <si>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</si>
  <si>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</si>
  <si>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</si>
  <si>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</si>
  <si>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</si>
  <si>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</si>
  <si>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</si>
  <si>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</si>
  <si>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</si>
  <si>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</si>
  <si>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</si>
  <si>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</si>
  <si>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</si>
  <si>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</si>
  <si>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</si>
  <si>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</si>
  <si>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</si>
  <si>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</si>
  <si>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</si>
  <si>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</si>
  <si>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</si>
  <si>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</si>
  <si>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</si>
  <si>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</si>
  <si>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</si>
  <si>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</si>
  <si>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</si>
  <si>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</si>
  <si>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</si>
  <si>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</si>
  <si>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</si>
  <si>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</si>
  <si>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</si>
  <si>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</si>
  <si>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</si>
  <si>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</si>
  <si>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</si>
  <si>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</si>
  <si>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</si>
  <si>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</si>
  <si>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</si>
  <si>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</si>
  <si>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</si>
  <si>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</si>
  <si>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</si>
  <si>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</si>
  <si>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</si>
  <si>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</si>
  <si>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</si>
  <si>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</si>
  <si>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</si>
  <si>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</si>
  <si>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</si>
  <si>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</si>
  <si>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</si>
  <si>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</si>
  <si>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</si>
  <si>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</si>
  <si>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</si>
  <si>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</si>
  <si>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</si>
  <si>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</si>
  <si>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</si>
  <si>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</si>
  <si>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</si>
  <si>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</si>
  <si>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</si>
  <si>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</si>
  <si>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</si>
  <si>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</si>
  <si>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</si>
  <si>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</si>
  <si>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</si>
  <si>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</si>
  <si>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</si>
  <si>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</si>
  <si>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</si>
  <si>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</si>
  <si>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</si>
  <si>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</si>
  <si>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</si>
  <si>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</si>
  <si>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</si>
  <si>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</si>
  <si>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</si>
  <si>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</si>
  <si>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</si>
  <si>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</si>
  <si>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</si>
  <si>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</si>
  <si>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</si>
  <si>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</si>
  <si>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</si>
  <si>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</si>
  <si>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</si>
  <si>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</si>
  <si>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</si>
  <si>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</si>
  <si>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</si>
  <si>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</si>
  <si>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</si>
  <si>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</si>
  <si>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</si>
  <si>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</si>
  <si>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</si>
  <si>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</si>
  <si>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</si>
  <si>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</si>
  <si>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</si>
  <si>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</si>
  <si>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</si>
  <si>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</si>
  <si>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</si>
  <si>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</si>
  <si>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</si>
  <si>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</si>
  <si>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</si>
  <si>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</si>
  <si>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</si>
  <si>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</si>
  <si>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</si>
  <si>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</si>
  <si>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</si>
  <si>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</si>
  <si>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</si>
  <si>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</si>
  <si>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</si>
  <si>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</si>
  <si>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</si>
  <si>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</si>
  <si>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</si>
  <si>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</si>
  <si>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</si>
  <si>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</si>
  <si>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</si>
  <si>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</si>
  <si>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</si>
  <si>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</si>
  <si>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</si>
  <si>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</si>
  <si>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</si>
  <si>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</si>
  <si>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</si>
  <si>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</si>
  <si>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</si>
  <si>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</si>
  <si>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</si>
  <si>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</si>
  <si>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</si>
  <si>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</si>
  <si>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</si>
  <si>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</si>
  <si>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</si>
  <si>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</si>
  <si>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</si>
  <si>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</si>
  <si>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</si>
  <si>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</si>
  <si>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</si>
  <si>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</si>
  <si>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</si>
  <si>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</si>
  <si>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</si>
  <si>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</si>
  <si>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</si>
  <si>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</si>
  <si>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</si>
  <si>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</si>
  <si>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</si>
  <si>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</si>
  <si>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</si>
  <si>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</si>
  <si>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</si>
  <si>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</si>
  <si>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</si>
  <si>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</si>
  <si>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</si>
  <si>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</si>
  <si>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</si>
  <si>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</si>
  <si>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</si>
  <si>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</si>
  <si>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</si>
  <si>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</si>
  <si>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</si>
  <si>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</si>
  <si>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</si>
  <si>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</si>
  <si>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</si>
  <si>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</si>
  <si>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</si>
  <si>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</si>
  <si>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</si>
  <si>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</si>
  <si>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</si>
  <si>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</si>
  <si>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</si>
  <si>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</si>
  <si>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</si>
  <si>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</si>
  <si>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</si>
  <si>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</si>
  <si>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</si>
  <si>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</si>
  <si>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</si>
  <si>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</si>
  <si>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</si>
  <si>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</si>
  <si>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</si>
  <si>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</si>
  <si>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</si>
  <si>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</si>
  <si>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</si>
  <si>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</si>
  <si>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</si>
  <si>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</si>
  <si>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</si>
  <si>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</si>
  <si>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</si>
  <si>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</si>
  <si>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</si>
  <si>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</si>
  <si>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</si>
  <si>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</si>
  <si>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</si>
  <si>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</si>
  <si>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</si>
  <si>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</si>
  <si>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</si>
  <si>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</si>
  <si>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</si>
  <si>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</si>
  <si>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</si>
  <si>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</si>
  <si>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</si>
  <si>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</si>
  <si>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</si>
  <si>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</si>
  <si>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</si>
  <si>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</si>
  <si>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</si>
  <si>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</si>
  <si>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</si>
  <si>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</si>
  <si>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</si>
  <si>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</si>
  <si>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</si>
  <si>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</si>
  <si>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</si>
  <si>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</si>
  <si>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</si>
  <si>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</si>
  <si>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</si>
  <si>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</si>
  <si>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</si>
  <si>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</si>
  <si>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</si>
  <si>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</si>
  <si>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</si>
  <si>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</si>
  <si>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</si>
  <si>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</si>
  <si>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</si>
  <si>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</si>
  <si>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</si>
  <si>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</si>
  <si>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</si>
  <si>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</si>
  <si>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</si>
  <si>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</si>
  <si>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</si>
  <si>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</si>
  <si>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</si>
  <si>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</si>
  <si>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</si>
  <si>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</si>
  <si>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</si>
  <si>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</si>
  <si>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</si>
  <si>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</si>
  <si>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</si>
  <si>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</si>
  <si>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</si>
  <si>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</si>
  <si>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</si>
  <si>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</si>
  <si>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</si>
  <si>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</si>
  <si>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</si>
  <si>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</si>
  <si>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</si>
  <si>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</si>
  <si>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</si>
  <si>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</si>
  <si>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</si>
  <si>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</si>
  <si>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</si>
  <si>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</si>
  <si>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</si>
  <si>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</si>
  <si>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</si>
  <si>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</si>
  <si>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</si>
  <si>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</si>
  <si>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</si>
  <si>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</si>
  <si>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</si>
  <si>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</si>
  <si>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</si>
  <si>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</si>
  <si>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</si>
  <si>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</si>
  <si>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</si>
  <si>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</si>
  <si>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</si>
  <si>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</si>
  <si>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</si>
  <si>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</si>
  <si>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</si>
  <si>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</si>
  <si>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</si>
  <si>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</si>
  <si>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</si>
  <si>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</si>
  <si>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</si>
  <si>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</si>
  <si>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</si>
  <si>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</si>
  <si>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</si>
  <si>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</si>
  <si>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</si>
  <si>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</si>
  <si>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</si>
  <si>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</si>
  <si>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</si>
  <si>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</si>
  <si>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</si>
  <si>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</si>
  <si>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</si>
  <si>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</si>
  <si>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</si>
  <si>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</si>
  <si>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</si>
  <si>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</si>
  <si>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</si>
  <si>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</si>
  <si>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</si>
  <si>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</si>
  <si>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</si>
  <si>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</si>
  <si>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</si>
  <si>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</si>
  <si>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</si>
  <si>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</si>
  <si>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</si>
  <si>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</si>
  <si>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</si>
  <si>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</si>
  <si>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</si>
  <si>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</si>
  <si>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</si>
  <si>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</si>
  <si>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</si>
  <si>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</si>
  <si>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</si>
  <si>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</si>
  <si>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</si>
  <si>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</si>
  <si>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</si>
  <si>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</si>
  <si>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</si>
  <si>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</si>
  <si>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</si>
  <si>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</si>
  <si>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</si>
  <si>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</si>
  <si>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</si>
  <si>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</si>
  <si>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</si>
  <si>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</si>
  <si>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</si>
  <si>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</si>
  <si>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</si>
  <si>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</si>
  <si>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</si>
  <si>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</si>
  <si>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</si>
  <si>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</si>
  <si>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</si>
  <si>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</si>
  <si>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</si>
  <si>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</si>
  <si>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</si>
  <si>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</si>
  <si>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</si>
  <si>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</si>
  <si>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</si>
  <si>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</si>
  <si>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</si>
  <si>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</si>
  <si>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</si>
  <si>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</si>
  <si>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</si>
  <si>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</si>
  <si>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</si>
  <si>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</si>
  <si>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</si>
  <si>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</si>
  <si>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</si>
  <si>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</si>
  <si>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</si>
  <si>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</si>
  <si>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</si>
  <si>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</si>
  <si>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</si>
  <si>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</si>
  <si>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</si>
  <si>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</si>
  <si>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</si>
  <si>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</si>
  <si>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</si>
  <si>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</si>
  <si>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</si>
  <si>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</si>
  <si>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</si>
  <si>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</si>
  <si>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</si>
  <si>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</si>
  <si>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</si>
  <si>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</si>
  <si>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</si>
  <si>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</si>
  <si>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</si>
  <si>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</si>
  <si>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</si>
  <si>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</si>
  <si>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</si>
  <si>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</si>
  <si>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</si>
  <si>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</si>
  <si>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</si>
  <si>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</si>
  <si>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</si>
  <si>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</si>
  <si>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</si>
  <si>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</si>
  <si>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</si>
  <si>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</si>
  <si>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</si>
  <si>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</si>
  <si>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</si>
  <si>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</si>
  <si>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</si>
  <si>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</si>
  <si>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</si>
  <si>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</si>
  <si>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</si>
  <si>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</si>
  <si>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</si>
  <si>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</si>
  <si>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</si>
  <si>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</si>
  <si>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</si>
  <si>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</si>
  <si>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</si>
  <si>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</si>
  <si>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</si>
  <si>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</si>
  <si>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</si>
  <si>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</si>
  <si>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</si>
  <si>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</si>
  <si>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</si>
  <si>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</si>
  <si>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</si>
  <si>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</si>
  <si>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</si>
  <si>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</si>
  <si>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</si>
  <si>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</si>
  <si>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</si>
  <si>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</si>
  <si>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</si>
  <si>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</si>
  <si>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</si>
  <si>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</si>
  <si>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</si>
  <si>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</si>
  <si>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</si>
  <si>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</si>
  <si>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</si>
  <si>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</si>
  <si>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</si>
  <si>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</si>
  <si>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</si>
  <si>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</si>
  <si>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</si>
  <si>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</si>
  <si>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</si>
  <si>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</si>
  <si>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</si>
  <si>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</si>
  <si>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</si>
  <si>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</si>
  <si>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</si>
  <si>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</si>
  <si>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</si>
  <si>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</si>
  <si>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</si>
  <si>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</si>
  <si>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</si>
  <si>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</si>
  <si>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</si>
  <si>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</si>
  <si>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</si>
  <si>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</si>
  <si>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</si>
  <si>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</si>
  <si>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</si>
  <si>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</si>
  <si>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</si>
  <si>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</si>
  <si>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</si>
  <si>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</si>
  <si>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</si>
  <si>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</si>
  <si>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</si>
  <si>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</si>
  <si>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</si>
  <si>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</si>
  <si>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</si>
  <si>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</si>
  <si>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</si>
  <si>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</si>
  <si>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</si>
  <si>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</si>
  <si>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</si>
  <si>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</si>
  <si>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</si>
  <si>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</si>
  <si>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</si>
  <si>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</si>
  <si>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</si>
  <si>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</si>
  <si>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</si>
  <si>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</si>
  <si>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</si>
  <si>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</si>
  <si>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</si>
  <si>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</si>
  <si>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</si>
  <si>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</si>
  <si>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</si>
  <si>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</si>
  <si>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</si>
  <si>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</si>
  <si>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</si>
  <si>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</si>
  <si>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</si>
  <si>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</si>
  <si>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</si>
  <si>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</si>
  <si>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</si>
  <si>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</si>
  <si>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</si>
  <si>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</si>
  <si>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</si>
  <si>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</si>
  <si>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</si>
  <si>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</si>
  <si>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</si>
  <si>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</si>
  <si>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</si>
  <si>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</si>
  <si>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</si>
  <si>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</si>
  <si>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</si>
  <si>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</si>
  <si>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</si>
  <si>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</si>
  <si>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</si>
  <si>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</si>
  <si>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</si>
  <si>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</si>
  <si>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</si>
  <si>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</si>
  <si>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</si>
  <si>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</si>
  <si>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</si>
  <si>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</si>
  <si>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</si>
  <si>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</si>
  <si>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</si>
  <si>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</si>
  <si>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</si>
  <si>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</si>
  <si>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</si>
  <si>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</si>
  <si>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</si>
  <si>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</si>
  <si>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</si>
  <si>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</si>
  <si>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</si>
  <si>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</si>
  <si>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</si>
  <si>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</si>
  <si>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</si>
  <si>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</si>
  <si>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</si>
  <si>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</si>
  <si>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</si>
  <si>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</si>
  <si>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</si>
  <si>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</si>
  <si>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</si>
  <si>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</si>
  <si>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</si>
  <si>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</si>
  <si>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</si>
  <si>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</si>
  <si>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</si>
  <si>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</si>
  <si>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</si>
  <si>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</si>
  <si>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</si>
  <si>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</si>
  <si>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</si>
  <si>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</si>
  <si>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</si>
  <si>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</si>
  <si>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</si>
  <si>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</si>
  <si>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</si>
  <si>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</si>
  <si>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</si>
  <si>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</si>
  <si>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</si>
  <si>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</si>
  <si>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</si>
  <si>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</si>
  <si>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</si>
  <si>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</si>
  <si>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</si>
  <si>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</si>
  <si>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</si>
  <si>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</si>
  <si>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</si>
  <si>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</si>
  <si>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</si>
  <si>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</si>
  <si>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</si>
  <si>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</si>
  <si>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</si>
  <si>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</si>
  <si>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</si>
  <si>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</si>
  <si>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</si>
  <si>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</si>
  <si>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</si>
  <si>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</si>
  <si>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</si>
  <si>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</si>
  <si>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</si>
  <si>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</si>
  <si>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</si>
  <si>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</si>
  <si>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</si>
  <si>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</si>
  <si>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</si>
  <si>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</si>
  <si>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</si>
  <si>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</si>
  <si>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</si>
  <si>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</si>
  <si>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</si>
  <si>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</si>
  <si>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</si>
  <si>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</si>
  <si>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</si>
  <si>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</si>
  <si>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</si>
  <si>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</si>
  <si>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</si>
  <si>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</si>
  <si>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</si>
  <si>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</si>
  <si>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</si>
  <si>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</si>
  <si>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</si>
  <si>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</si>
  <si>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</si>
  <si>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</si>
  <si>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</si>
  <si>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</si>
  <si>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</si>
  <si>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</si>
  <si>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</si>
  <si>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</si>
  <si>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</si>
  <si>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</si>
  <si>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</si>
  <si>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</si>
  <si>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</si>
  <si>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</si>
  <si>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</si>
  <si>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</si>
  <si>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</si>
  <si>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</si>
  <si>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</si>
  <si>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</si>
  <si>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</si>
  <si>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</si>
  <si>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</si>
  <si>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</si>
  <si>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</si>
  <si>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</si>
  <si>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</si>
  <si>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</si>
  <si>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</si>
  <si>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</si>
  <si>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</si>
  <si>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</si>
  <si>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</si>
  <si>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</si>
  <si>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</si>
  <si>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</si>
  <si>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</si>
  <si>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</si>
  <si>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</si>
  <si>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</si>
  <si>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</si>
  <si>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</si>
  <si>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</si>
  <si>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</si>
  <si>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</si>
  <si>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</si>
  <si>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</si>
  <si>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</si>
  <si>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</si>
  <si>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</si>
  <si>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</si>
  <si>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</si>
  <si>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</si>
  <si>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</si>
  <si>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</si>
  <si>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</si>
  <si>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</si>
  <si>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</si>
  <si>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</si>
  <si>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</si>
  <si>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</si>
  <si>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</si>
  <si>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</si>
  <si>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</si>
  <si>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</si>
  <si>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</si>
  <si>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</si>
  <si>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</si>
  <si>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</si>
  <si>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</si>
  <si>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</si>
  <si>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</si>
  <si>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</si>
  <si>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</si>
  <si>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</si>
  <si>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</si>
  <si>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</si>
  <si>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</si>
  <si>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</si>
  <si>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</si>
  <si>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</si>
  <si>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</si>
  <si>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</si>
  <si>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</si>
  <si>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</si>
  <si>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</si>
  <si>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</si>
  <si>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</si>
  <si>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</si>
  <si>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</si>
  <si>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</si>
  <si>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</si>
  <si>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</si>
  <si>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</si>
  <si>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</si>
  <si>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</si>
  <si>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</si>
  <si>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</si>
  <si>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</si>
  <si>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</si>
  <si>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</si>
  <si>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</si>
  <si>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</si>
  <si>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</si>
  <si>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</si>
  <si>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</si>
  <si>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</si>
  <si>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</si>
  <si>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</si>
  <si>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</si>
  <si>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</si>
  <si>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</si>
  <si>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</si>
  <si>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</si>
  <si>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</si>
  <si>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</si>
  <si>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</si>
  <si>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</si>
  <si>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</si>
  <si>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</si>
  <si>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</si>
  <si>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</si>
  <si>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</si>
  <si>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</si>
  <si>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</si>
  <si>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</si>
  <si>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</si>
  <si>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</si>
  <si>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</si>
  <si>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</si>
  <si>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</si>
  <si>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</si>
  <si>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</si>
  <si>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</si>
  <si>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</si>
  <si>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</si>
  <si>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</si>
  <si>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</si>
  <si>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</si>
  <si>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</si>
  <si>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</si>
  <si>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</si>
  <si>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</si>
  <si>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</si>
  <si>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</si>
  <si>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</si>
  <si>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</si>
  <si>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</si>
  <si>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</si>
  <si>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</si>
  <si>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</si>
  <si>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</si>
  <si>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</si>
  <si>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</si>
  <si>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</si>
  <si>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</si>
  <si>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</si>
  <si>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</si>
  <si>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</si>
  <si>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</si>
  <si>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</si>
  <si>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</si>
  <si>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</si>
  <si>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</si>
  <si>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</si>
  <si>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</si>
  <si>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</si>
  <si>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</si>
  <si>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</si>
  <si>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</si>
  <si>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</si>
  <si>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</si>
  <si>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</si>
  <si>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</si>
  <si>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</si>
  <si>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</si>
  <si>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</si>
  <si>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</si>
  <si>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</si>
  <si>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</si>
  <si>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</si>
  <si>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</si>
  <si>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</si>
  <si>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</si>
  <si>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</si>
  <si>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</si>
  <si>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</si>
  <si>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</si>
  <si>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</si>
  <si>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</si>
  <si>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</si>
  <si>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</si>
  <si>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</si>
  <si>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</si>
  <si>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</si>
  <si>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</si>
  <si>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</si>
  <si>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</si>
  <si>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</si>
  <si>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</si>
  <si>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</si>
  <si>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</si>
  <si>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</si>
  <si>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</si>
  <si>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</si>
  <si>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</si>
  <si>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</si>
  <si>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</si>
  <si>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</si>
  <si>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</si>
  <si>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</si>
  <si>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</si>
  <si>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</si>
  <si>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</si>
  <si>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</si>
  <si>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</si>
  <si>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</si>
  <si>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</si>
  <si>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</si>
  <si>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</si>
  <si>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</si>
  <si>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</si>
  <si>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</si>
  <si>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</si>
  <si>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</si>
  <si>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</si>
  <si>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</si>
  <si>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</si>
  <si>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</si>
  <si>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</si>
  <si>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</si>
  <si>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</si>
  <si>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</si>
  <si>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</si>
  <si>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</si>
  <si>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</si>
  <si>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</si>
  <si>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</si>
  <si>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</si>
  <si>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</si>
  <si>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</si>
  <si>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</si>
  <si>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</si>
  <si>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</si>
  <si>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</si>
  <si>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</si>
  <si>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</si>
  <si>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</si>
  <si>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</si>
  <si>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</si>
  <si>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</si>
  <si>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</si>
  <si>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</si>
  <si>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</si>
  <si>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</si>
  <si>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</si>
  <si>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</si>
  <si>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</si>
  <si>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</si>
  <si>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</si>
  <si>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</si>
  <si>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</si>
  <si>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</si>
  <si>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</si>
  <si>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</si>
  <si>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</si>
  <si>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</si>
  <si>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</si>
  <si>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</si>
  <si>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</si>
  <si>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</si>
  <si>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</si>
  <si>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</si>
  <si>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</si>
  <si>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</si>
  <si>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</si>
  <si>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</si>
  <si>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</si>
  <si>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</si>
  <si>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</si>
  <si>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</si>
  <si>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</si>
  <si>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</si>
  <si>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</si>
  <si>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</si>
  <si>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</si>
  <si>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</si>
  <si>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</si>
  <si>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</si>
  <si>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</si>
  <si>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</si>
  <si>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</si>
  <si>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</si>
  <si>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</si>
  <si>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</si>
  <si>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</si>
  <si>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</si>
  <si>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</si>
  <si>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</si>
  <si>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</si>
  <si>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</si>
  <si>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</si>
  <si>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</si>
  <si>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</si>
  <si>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</si>
  <si>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</si>
  <si>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</si>
  <si>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</si>
  <si>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</si>
  <si>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</si>
  <si>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</si>
  <si>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</si>
  <si>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</si>
  <si>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</si>
  <si>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</si>
  <si>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</si>
  <si>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</si>
  <si>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</si>
  <si>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</si>
  <si>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</si>
  <si>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</si>
  <si>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</si>
  <si>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</si>
  <si>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</si>
  <si>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</si>
  <si>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</si>
  <si>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</si>
  <si>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</si>
  <si>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</si>
  <si>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</si>
  <si>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</si>
  <si>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</si>
  <si>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</si>
  <si>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</si>
  <si>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</si>
  <si>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</si>
  <si>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</si>
  <si>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</si>
  <si>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</si>
  <si>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</si>
  <si>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</si>
  <si>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</si>
  <si>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</si>
  <si>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</si>
  <si>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</si>
  <si>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</si>
  <si>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</si>
  <si>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</si>
  <si>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</si>
  <si>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</si>
  <si>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</si>
  <si>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</si>
  <si>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</si>
  <si>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</si>
  <si>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</si>
  <si>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</si>
  <si>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</si>
  <si>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</si>
  <si>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</si>
  <si>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</si>
  <si>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</si>
  <si>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</si>
  <si>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</si>
  <si>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</si>
  <si>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</si>
  <si>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</si>
  <si>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</si>
  <si>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</si>
  <si>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</si>
  <si>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</si>
  <si>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</si>
  <si>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</si>
  <si>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</si>
  <si>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</si>
  <si>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</si>
  <si>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</si>
  <si>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</si>
  <si>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</si>
  <si>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</si>
  <si>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</si>
  <si>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</si>
  <si>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</si>
  <si>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</si>
  <si>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</si>
  <si>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</si>
  <si>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</si>
  <si>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</si>
  <si>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</si>
  <si>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</si>
  <si>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</si>
  <si>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</si>
  <si>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</si>
  <si>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</si>
  <si>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</si>
  <si>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</si>
  <si>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</si>
  <si>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</si>
  <si>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</si>
  <si>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</si>
  <si>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</si>
  <si>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</si>
  <si>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</si>
  <si>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</si>
  <si>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</si>
  <si>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</si>
  <si>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</si>
  <si>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</si>
  <si>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</si>
  <si>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</si>
  <si>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</si>
  <si>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</si>
  <si>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</si>
  <si>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</si>
  <si>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</si>
  <si>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</si>
  <si>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</si>
  <si>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</si>
  <si>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</si>
  <si>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</si>
  <si>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</si>
  <si>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</si>
  <si>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</si>
  <si>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</si>
  <si>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</si>
  <si>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</si>
  <si>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</si>
  <si>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</si>
  <si>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</si>
  <si>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</si>
  <si>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</si>
  <si>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</si>
  <si>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</si>
  <si>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</si>
  <si>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</si>
  <si>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</si>
  <si>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</si>
  <si>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</si>
  <si>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</si>
  <si>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</si>
  <si>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</si>
  <si>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</si>
  <si>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</si>
  <si>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</si>
  <si>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</si>
  <si>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</si>
  <si>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</si>
  <si>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</si>
  <si>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</si>
  <si>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</si>
  <si>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</si>
  <si>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</si>
  <si>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</si>
  <si>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</si>
  <si>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</si>
  <si>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</si>
  <si>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</si>
  <si>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</si>
  <si>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</si>
  <si>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</si>
  <si>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</si>
  <si>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</si>
  <si>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</si>
  <si>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</si>
  <si>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</si>
  <si>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</si>
  <si>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</si>
  <si>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</si>
  <si>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</si>
  <si>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</si>
  <si>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</si>
  <si>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</si>
  <si>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</si>
  <si>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</si>
  <si>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</si>
  <si>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</si>
  <si>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</si>
  <si>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</si>
  <si>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</si>
  <si>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</si>
  <si>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</si>
  <si>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</si>
  <si>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</si>
  <si>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</si>
  <si>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</si>
  <si>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</si>
  <si>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</si>
  <si>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</si>
  <si>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</si>
  <si>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</si>
  <si>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</si>
  <si>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</si>
  <si>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</si>
  <si>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</si>
  <si>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</si>
  <si>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</si>
  <si>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</si>
  <si>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</si>
  <si>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</si>
  <si>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</si>
  <si>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</si>
  <si>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</si>
  <si>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</si>
  <si>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</si>
  <si>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</si>
  <si>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</si>
  <si>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</si>
  <si>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</si>
  <si>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</si>
  <si>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</si>
  <si>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</si>
  <si>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</si>
  <si>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</si>
  <si>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</si>
  <si>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</si>
  <si>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</si>
  <si>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</si>
  <si>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</si>
  <si>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</si>
  <si>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</si>
  <si>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</si>
  <si>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</si>
  <si>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</si>
  <si>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</si>
  <si>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</si>
  <si>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</si>
  <si>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</si>
  <si>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</si>
  <si>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</si>
  <si>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</si>
  <si>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</si>
  <si>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</si>
  <si>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</si>
  <si>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</si>
  <si>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</si>
  <si>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</si>
  <si>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</si>
  <si>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</si>
  <si>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</si>
  <si>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</si>
  <si>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</si>
  <si>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</si>
  <si>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</si>
  <si>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</si>
  <si>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</si>
  <si>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</si>
  <si>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</si>
  <si>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</si>
  <si>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</si>
  <si>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</si>
  <si>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</si>
  <si>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</si>
  <si>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</si>
  <si>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</si>
  <si>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</si>
  <si>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</si>
  <si>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</si>
  <si>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</si>
  <si>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</si>
  <si>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</si>
  <si>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</si>
  <si>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</si>
  <si>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</si>
  <si>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</si>
  <si>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</si>
  <si>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</si>
  <si>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</si>
  <si>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</si>
  <si>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</si>
  <si>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</si>
  <si>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</si>
  <si>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</si>
  <si>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</si>
  <si>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</si>
  <si>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</si>
  <si>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</si>
  <si>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</si>
  <si>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</si>
  <si>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</si>
  <si>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</si>
  <si>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</si>
  <si>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</si>
  <si>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</si>
  <si>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</si>
  <si>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</si>
  <si>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</si>
  <si>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</si>
  <si>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</si>
  <si>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</si>
  <si>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</si>
  <si>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</si>
  <si>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</si>
  <si>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</si>
  <si>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</si>
  <si>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</si>
  <si>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</si>
  <si>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</si>
  <si>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</si>
  <si>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</si>
  <si>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</si>
  <si>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</si>
  <si>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</si>
  <si>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</si>
  <si>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</si>
  <si>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</si>
  <si>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</si>
  <si>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</si>
  <si>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</si>
  <si>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</si>
  <si>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</si>
  <si>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</si>
  <si>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</si>
  <si>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</si>
  <si>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</si>
  <si>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</si>
  <si>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</si>
  <si>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</si>
  <si>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</si>
  <si>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</si>
  <si>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</si>
  <si>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</si>
  <si>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</si>
  <si>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</si>
  <si>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</si>
  <si>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</si>
  <si>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</si>
  <si>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</si>
  <si>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</si>
  <si>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</si>
  <si>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</si>
  <si>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</si>
  <si>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</si>
  <si>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</si>
  <si>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</si>
  <si>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</si>
  <si>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</si>
  <si>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</si>
  <si>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</si>
  <si>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</si>
  <si>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</si>
  <si>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</si>
  <si>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</si>
  <si>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</si>
  <si>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</si>
  <si>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</si>
  <si>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</si>
  <si>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</si>
  <si>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</si>
  <si>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</si>
  <si>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</si>
  <si>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</si>
  <si>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</si>
  <si>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</si>
  <si>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</si>
  <si>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</si>
  <si>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</si>
  <si>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</si>
  <si>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</si>
  <si>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</si>
  <si>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</si>
  <si>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</si>
  <si>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</si>
  <si>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</si>
  <si>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</si>
  <si>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</si>
  <si>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</si>
  <si>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</si>
  <si>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</si>
  <si>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</si>
  <si>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</si>
  <si>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</si>
  <si>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</si>
  <si>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</si>
  <si>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</si>
  <si>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</si>
  <si>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</si>
  <si>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</si>
  <si>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</si>
  <si>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</si>
  <si>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</si>
  <si>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</si>
  <si>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</si>
  <si>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</si>
  <si>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</si>
  <si>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</si>
  <si>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</si>
  <si>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</si>
  <si>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</si>
  <si>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</si>
  <si>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</si>
  <si>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</si>
  <si>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</si>
  <si>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</si>
  <si>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</si>
  <si>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</si>
  <si>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</si>
  <si>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</si>
  <si>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</si>
  <si>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</si>
  <si>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</si>
  <si>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</si>
  <si>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</si>
  <si>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</si>
  <si>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</si>
  <si>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</si>
  <si>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</si>
  <si>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</si>
  <si>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</si>
  <si>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</si>
  <si>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</si>
  <si>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</si>
  <si>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</si>
  <si>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</si>
  <si>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</si>
  <si>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</si>
  <si>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</si>
  <si>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</si>
  <si>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</si>
  <si>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</si>
  <si>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</si>
  <si>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</si>
  <si>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</si>
  <si>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</si>
  <si>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</si>
  <si>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</si>
  <si>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</si>
  <si>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</si>
  <si>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</si>
  <si>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</si>
  <si>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</si>
  <si>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</si>
  <si>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</si>
  <si>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</si>
  <si>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</si>
  <si>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</si>
  <si>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</si>
  <si>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</si>
  <si>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</si>
  <si>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</si>
  <si>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</si>
  <si>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</si>
  <si>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</si>
  <si>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</si>
  <si>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</si>
  <si>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</si>
  <si>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</si>
  <si>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</si>
  <si>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</si>
  <si>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</si>
  <si>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</si>
  <si>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</si>
  <si>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</si>
  <si>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</si>
  <si>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</si>
  <si>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</si>
  <si>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</si>
  <si>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</si>
  <si>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</si>
  <si>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</si>
  <si>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</si>
  <si>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</si>
  <si>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</si>
  <si>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</si>
  <si>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</si>
  <si>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</si>
  <si>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</si>
  <si>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</si>
  <si>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</si>
  <si>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</si>
  <si>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</si>
  <si>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</si>
  <si>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</si>
  <si>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</si>
  <si>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</si>
  <si>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</si>
  <si>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</si>
  <si>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</si>
  <si>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</si>
  <si>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</si>
  <si>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</si>
  <si>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</si>
  <si>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</si>
  <si>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</si>
  <si>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</si>
  <si>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</si>
  <si>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</si>
  <si>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</si>
  <si>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</si>
  <si>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</si>
  <si>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</si>
  <si>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</si>
  <si>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</si>
  <si>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</si>
  <si>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</si>
  <si>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</si>
  <si>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</si>
  <si>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</si>
  <si>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</si>
  <si>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</si>
  <si>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</si>
  <si>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</si>
  <si>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</si>
  <si>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</si>
  <si>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</si>
  <si>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</si>
  <si>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</si>
  <si>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</si>
  <si>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</si>
  <si>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</si>
  <si>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</si>
  <si>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</si>
  <si>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</si>
  <si>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</si>
  <si>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</si>
  <si>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</si>
  <si>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</si>
  <si>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</si>
  <si>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</si>
  <si>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</si>
  <si>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</si>
  <si>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</si>
  <si>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</si>
  <si>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</si>
  <si>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</si>
  <si>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</si>
  <si>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</si>
  <si>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</si>
  <si>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</si>
  <si>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</si>
  <si>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</si>
  <si>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</si>
  <si>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</si>
  <si>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</si>
  <si>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</si>
  <si>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</si>
  <si>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</si>
  <si>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</si>
  <si>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</si>
  <si>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</si>
  <si>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</si>
  <si>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</si>
  <si>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</si>
  <si>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</si>
  <si>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</si>
  <si>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</si>
  <si>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</si>
  <si>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</si>
  <si>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</si>
  <si>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</si>
  <si>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</si>
  <si>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</si>
  <si>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</si>
  <si>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</si>
  <si>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</si>
  <si>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</si>
  <si>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</si>
  <si>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</si>
  <si>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</si>
  <si>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</si>
  <si>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</si>
  <si>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</si>
  <si>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</si>
  <si>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</si>
  <si>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</si>
  <si>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</si>
  <si>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</si>
  <si>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</si>
  <si>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</si>
  <si>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</si>
  <si>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</si>
  <si>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</si>
  <si>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</si>
  <si>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</si>
  <si>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</si>
  <si>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</si>
  <si>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</si>
  <si>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</si>
  <si>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</si>
  <si>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</si>
  <si>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</si>
  <si>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</si>
  <si>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</si>
  <si>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</si>
  <si>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</si>
  <si>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</si>
  <si>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</si>
  <si>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</si>
  <si>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</si>
  <si>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</si>
  <si>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</si>
  <si>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</si>
  <si>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</si>
  <si>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</si>
  <si>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</si>
  <si>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</si>
  <si>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</si>
  <si>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</si>
  <si>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</si>
  <si>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</si>
  <si>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</si>
  <si>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</si>
  <si>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</si>
  <si>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</si>
  <si>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</si>
  <si>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</si>
  <si>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</si>
  <si>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</si>
  <si>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</si>
  <si>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</si>
  <si>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</si>
  <si>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</si>
  <si>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</si>
  <si>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</si>
  <si>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</si>
  <si>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</si>
  <si>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</si>
  <si>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</si>
  <si>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</si>
  <si>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</si>
  <si>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</si>
  <si>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</si>
  <si>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</si>
  <si>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</si>
  <si>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</si>
  <si>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</si>
  <si>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</si>
  <si>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</si>
  <si>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</si>
  <si>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</si>
  <si>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</si>
  <si>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</si>
  <si>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</si>
  <si>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</si>
  <si>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</si>
  <si>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</si>
  <si>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</si>
  <si>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</si>
  <si>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</si>
  <si>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</si>
  <si>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</si>
  <si>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</si>
  <si>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</si>
  <si>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</si>
  <si>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</si>
  <si>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</si>
  <si>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</si>
  <si>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</si>
  <si>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</si>
  <si>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</si>
  <si>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</si>
  <si>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</si>
  <si>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</si>
  <si>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</si>
  <si>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</si>
  <si>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</si>
  <si>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</si>
  <si>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</si>
  <si>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</si>
  <si>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</si>
  <si>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</si>
  <si>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</si>
  <si>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</si>
  <si>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</si>
  <si>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</si>
  <si>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</si>
  <si>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</si>
  <si>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</si>
  <si>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</si>
  <si>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</si>
  <si>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</si>
  <si>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</si>
  <si>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</si>
  <si>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</si>
  <si>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</si>
  <si>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</si>
  <si>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</si>
  <si>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</si>
  <si>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</si>
  <si>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</si>
  <si>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</si>
  <si>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</si>
  <si>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</si>
  <si>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</si>
  <si>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</si>
  <si>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</si>
  <si>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</si>
  <si>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</si>
  <si>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</si>
  <si>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</si>
  <si>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</si>
  <si>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</si>
  <si>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</si>
  <si>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</si>
  <si>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</si>
  <si>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</si>
  <si>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</si>
  <si>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</si>
  <si>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</si>
  <si>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</si>
  <si>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</si>
  <si>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</si>
  <si>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</si>
  <si>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</si>
  <si>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</si>
  <si>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</si>
  <si>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</si>
  <si>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</si>
  <si>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</si>
  <si>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</si>
  <si>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</si>
  <si>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</si>
  <si>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</si>
  <si>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</si>
  <si>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</si>
  <si>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</si>
  <si>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</si>
  <si>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</si>
  <si>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</si>
  <si>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</si>
  <si>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</si>
  <si>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</si>
  <si>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</si>
  <si>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</si>
  <si>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</si>
  <si>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</si>
  <si>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</si>
  <si>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</si>
  <si>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</si>
  <si>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</si>
  <si>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</si>
  <si>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</si>
  <si>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</si>
  <si>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</si>
  <si>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</si>
  <si>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</si>
  <si>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</si>
  <si>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</si>
  <si>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</si>
  <si>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</si>
  <si>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</si>
  <si>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</si>
  <si>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</si>
  <si>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</si>
  <si>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</si>
  <si>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</si>
  <si>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</si>
  <si>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</si>
  <si>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</si>
  <si>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</si>
  <si>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</si>
  <si>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</si>
  <si>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</si>
  <si>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</si>
  <si>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</si>
  <si>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</si>
  <si>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</si>
  <si>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</si>
  <si>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</si>
  <si>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</si>
  <si>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</si>
  <si>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</si>
  <si>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</si>
  <si>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</si>
  <si>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</si>
  <si>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</si>
  <si>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</si>
  <si>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</si>
  <si>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</si>
  <si>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</si>
  <si>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</si>
  <si>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</si>
  <si>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</si>
  <si>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</si>
  <si>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</si>
  <si>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</si>
  <si>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</si>
  <si>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</si>
  <si>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</si>
  <si>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</si>
  <si>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</si>
  <si>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</si>
  <si>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</si>
  <si>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</si>
  <si>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</si>
  <si>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</si>
  <si>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</si>
  <si>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</si>
  <si>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</si>
  <si>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</si>
  <si>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</si>
  <si>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</si>
  <si>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</si>
  <si>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</si>
  <si>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</si>
  <si>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</si>
  <si>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</si>
  <si>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</si>
  <si>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</si>
  <si>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</si>
  <si>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</si>
  <si>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</si>
  <si>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</si>
  <si>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</si>
  <si>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</si>
  <si>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</si>
  <si>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</si>
  <si>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</si>
  <si>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</si>
  <si>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</si>
  <si>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</si>
  <si>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</si>
  <si>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</si>
  <si>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</si>
  <si>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</si>
  <si>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</si>
  <si>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</si>
  <si>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</si>
  <si>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</si>
  <si>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</si>
  <si>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</si>
  <si>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</si>
  <si>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</si>
  <si>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</si>
  <si>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</si>
  <si>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</si>
  <si>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</si>
  <si>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</si>
  <si>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</si>
  <si>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</si>
  <si>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</si>
  <si>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</si>
  <si>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</si>
  <si>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</si>
  <si>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</si>
  <si>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</si>
  <si>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</si>
  <si>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</si>
  <si>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</si>
  <si>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</si>
  <si>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</si>
  <si>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</si>
  <si>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</si>
  <si>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</si>
  <si>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</si>
  <si>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</si>
  <si>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</si>
  <si>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</si>
  <si>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</si>
  <si>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</si>
  <si>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</si>
  <si>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</si>
  <si>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</si>
  <si>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</si>
  <si>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</si>
  <si>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</si>
  <si>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</si>
  <si>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</si>
  <si>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</si>
  <si>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</si>
  <si>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</si>
  <si>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</si>
  <si>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</si>
  <si>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</si>
  <si>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</si>
  <si>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</si>
  <si>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</si>
  <si>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</si>
  <si>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</si>
  <si>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</si>
  <si>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</si>
  <si>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</si>
  <si>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</si>
  <si>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</si>
  <si>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</si>
  <si>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</si>
  <si>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</si>
  <si>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</si>
  <si>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</si>
  <si>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</si>
  <si>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</si>
  <si>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</si>
  <si>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</si>
  <si>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</si>
  <si>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</si>
  <si>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</si>
  <si>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</si>
  <si>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</si>
  <si>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</si>
  <si>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</si>
  <si>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</si>
  <si>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</si>
  <si>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</si>
  <si>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</si>
  <si>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</si>
  <si>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</si>
  <si>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</si>
  <si>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</si>
  <si>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</si>
  <si>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</si>
  <si>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</si>
  <si>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</si>
  <si>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</si>
  <si>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</si>
  <si>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</si>
  <si>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</si>
  <si>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</si>
  <si>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</si>
  <si>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</si>
  <si>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</si>
  <si>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</si>
  <si>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</si>
  <si>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</si>
  <si>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</si>
  <si>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</si>
  <si>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</si>
  <si>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</si>
  <si>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</si>
  <si>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</si>
  <si>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</si>
  <si>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</si>
  <si>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</si>
  <si>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</si>
  <si>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</si>
  <si>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</si>
  <si>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</si>
  <si>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</si>
  <si>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</si>
  <si>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</si>
  <si>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</si>
  <si>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</si>
  <si>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</si>
  <si>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</si>
  <si>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</si>
  <si>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</si>
  <si>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</si>
  <si>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</si>
  <si>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</si>
  <si>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</si>
  <si>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</si>
  <si>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</si>
  <si>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</si>
  <si>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</si>
  <si>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</si>
  <si>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</si>
  <si>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</si>
  <si>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</si>
  <si>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</si>
  <si>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</si>
  <si>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</si>
  <si>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</si>
  <si>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</si>
  <si>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</si>
  <si>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</si>
  <si>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</si>
  <si>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</si>
  <si>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</si>
  <si>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</si>
  <si>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</si>
  <si>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</si>
  <si>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</si>
  <si>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</si>
  <si>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</si>
  <si>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</si>
  <si>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</si>
  <si>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</si>
  <si>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</si>
  <si>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</si>
  <si>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</si>
  <si>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</si>
  <si>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</si>
  <si>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</si>
  <si>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</si>
  <si>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</si>
  <si>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</si>
  <si>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</si>
  <si>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</si>
  <si>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</si>
  <si>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</si>
  <si>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</si>
  <si>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</si>
  <si>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</si>
  <si>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</si>
  <si>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</si>
  <si>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</si>
  <si>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</si>
  <si>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</si>
  <si>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</si>
  <si>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</si>
  <si>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</si>
  <si>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</si>
  <si>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</si>
  <si>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</si>
  <si>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</si>
  <si>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</si>
  <si>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</si>
  <si>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</si>
  <si>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</si>
  <si>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</si>
  <si>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</si>
  <si>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</si>
  <si>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</si>
  <si>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</si>
  <si>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</si>
  <si>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</si>
  <si>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</si>
  <si>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</si>
  <si>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</si>
  <si>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</si>
  <si>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</si>
  <si>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</si>
  <si>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</si>
  <si>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</si>
  <si>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</si>
  <si>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</si>
  <si>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</si>
  <si>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</si>
  <si>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</si>
  <si>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</si>
  <si>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</si>
  <si>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</si>
  <si>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</si>
  <si>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</si>
  <si>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</si>
  <si>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</si>
  <si>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</si>
  <si>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</si>
  <si>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</si>
  <si>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</si>
  <si>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</si>
  <si>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</si>
  <si>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</si>
  <si>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</si>
  <si>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</si>
  <si>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</si>
  <si>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</si>
  <si>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</si>
  <si>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</si>
  <si>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</si>
  <si>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</si>
  <si>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</si>
  <si>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</si>
  <si>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</si>
  <si>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</si>
  <si>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</si>
  <si>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</si>
  <si>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</si>
  <si>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</si>
  <si>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</si>
  <si>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</si>
  <si>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</si>
  <si>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</si>
  <si>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</si>
  <si>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</si>
  <si>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</si>
  <si>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</si>
  <si>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</si>
  <si>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</si>
  <si>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</si>
  <si>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</si>
  <si>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</si>
  <si>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</si>
  <si>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</si>
  <si>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</si>
  <si>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</si>
  <si>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</si>
  <si>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</si>
  <si>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</si>
  <si>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</si>
  <si>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</si>
  <si>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</si>
  <si>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</si>
  <si>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</si>
  <si>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</si>
  <si>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</si>
  <si>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</si>
  <si>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</si>
  <si>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</si>
  <si>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</si>
  <si>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</si>
  <si>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</si>
  <si>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</si>
  <si>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</si>
  <si>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</si>
  <si>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</si>
  <si>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</si>
  <si>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</si>
  <si>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</si>
  <si>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</si>
  <si>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</si>
  <si>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</si>
  <si>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</si>
  <si>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</si>
  <si>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</si>
  <si>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</si>
  <si>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</si>
  <si>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</si>
  <si>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</si>
  <si>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</si>
  <si>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</si>
  <si>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</si>
  <si>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</si>
  <si>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</si>
  <si>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</si>
  <si>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</si>
  <si>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</si>
  <si>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</si>
  <si>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</si>
  <si>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</si>
  <si>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</si>
  <si>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</si>
  <si>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</si>
  <si>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</si>
  <si>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</si>
  <si>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</si>
  <si>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</si>
  <si>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</si>
  <si>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</si>
  <si>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</si>
  <si>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</si>
  <si>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</si>
  <si>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</si>
  <si>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</si>
  <si>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</si>
  <si>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</si>
  <si>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</si>
  <si>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</si>
  <si>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</si>
  <si>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</si>
  <si>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</si>
  <si>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</si>
  <si>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</si>
  <si>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</si>
  <si>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</si>
  <si>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</si>
  <si>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</si>
  <si>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</si>
  <si>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</si>
  <si>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</si>
  <si>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</si>
  <si>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</si>
  <si>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</si>
  <si>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</si>
  <si>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</si>
  <si>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</si>
  <si>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</si>
  <si>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</si>
  <si>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</si>
  <si>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</si>
  <si>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</si>
  <si>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</si>
  <si>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</si>
  <si>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</si>
  <si>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</si>
  <si>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</si>
  <si>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</si>
  <si>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</si>
  <si>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</si>
  <si>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</si>
  <si>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</si>
  <si>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</si>
  <si>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</si>
  <si>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</si>
  <si>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</si>
  <si>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</si>
  <si>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</si>
  <si>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</si>
  <si>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</si>
  <si>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</si>
  <si>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</si>
  <si>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</si>
  <si>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</si>
  <si>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</si>
  <si>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</si>
  <si>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</si>
  <si>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</si>
  <si>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</si>
  <si>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</si>
  <si>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</si>
  <si>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</si>
  <si>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</si>
  <si>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</si>
  <si>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</si>
  <si>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</si>
  <si>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</si>
  <si>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</si>
  <si>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</si>
  <si>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</si>
  <si>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</si>
  <si>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</si>
  <si>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</si>
  <si>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</si>
  <si>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</si>
  <si>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</si>
  <si>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</si>
  <si>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</si>
  <si>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</si>
  <si>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</si>
  <si>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</si>
  <si>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</si>
  <si>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</si>
  <si>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</si>
  <si>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</si>
  <si>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</si>
  <si>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</si>
  <si>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</si>
  <si>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</si>
  <si>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</si>
  <si>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</si>
  <si>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</si>
  <si>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</si>
  <si>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</si>
  <si>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</si>
  <si>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</si>
  <si>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</si>
  <si>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</si>
  <si>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</si>
  <si>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</si>
  <si>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</si>
  <si>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</si>
  <si>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</si>
  <si>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</si>
  <si>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</si>
  <si>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</si>
  <si>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</si>
  <si>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</si>
  <si>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</si>
  <si>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</si>
  <si>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</si>
  <si>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</si>
  <si>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</si>
  <si>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</si>
  <si>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</si>
  <si>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</si>
  <si>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</si>
  <si>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</si>
  <si>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</si>
  <si>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</si>
  <si>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</si>
  <si>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</si>
  <si>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</si>
  <si>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</si>
  <si>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</si>
  <si>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</si>
  <si>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</si>
  <si>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</si>
  <si>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</si>
  <si>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</si>
  <si>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</si>
  <si>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</si>
  <si>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</si>
  <si>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</si>
  <si>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</si>
  <si>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</si>
  <si>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</si>
  <si>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</si>
  <si>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</si>
  <si>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</si>
  <si>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</si>
  <si>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</si>
  <si>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</si>
  <si>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</si>
  <si>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</si>
  <si>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</si>
  <si>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</si>
  <si>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</si>
  <si>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</si>
  <si>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</si>
  <si>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</si>
  <si>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</si>
  <si>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</si>
  <si>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</si>
  <si>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</si>
  <si>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</si>
  <si>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</si>
  <si>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</si>
  <si>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</si>
  <si>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</si>
  <si>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</si>
  <si>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</si>
  <si>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</si>
  <si>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</si>
  <si>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</si>
  <si>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</si>
  <si>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</si>
  <si>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</si>
  <si>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</si>
  <si>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</si>
  <si>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</si>
  <si>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</si>
  <si>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</si>
  <si>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</si>
  <si>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</si>
  <si>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</si>
  <si>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</si>
  <si>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</si>
  <si>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</si>
  <si>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</si>
  <si>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</si>
  <si>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</si>
  <si>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</si>
  <si>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</si>
  <si>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</si>
  <si>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</si>
  <si>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</si>
  <si>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</si>
  <si>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</si>
  <si>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</si>
  <si>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</si>
  <si>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</si>
  <si>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</si>
  <si>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</si>
  <si>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</si>
  <si>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</si>
  <si>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</si>
  <si>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</si>
  <si>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</si>
  <si>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</si>
  <si>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</si>
  <si>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</si>
  <si>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</si>
  <si>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</si>
  <si>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</si>
  <si>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</si>
  <si>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</si>
  <si>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</si>
  <si>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</si>
  <si>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</si>
  <si>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</si>
  <si>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</si>
  <si>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</si>
  <si>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</si>
  <si>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</si>
  <si>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</si>
  <si>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</si>
  <si>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</si>
  <si>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</si>
  <si>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</si>
  <si>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</si>
  <si>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</si>
  <si>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</si>
  <si>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</si>
  <si>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</si>
  <si>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</si>
  <si>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</si>
  <si>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</si>
  <si>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</si>
  <si>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</si>
  <si>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</si>
  <si>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</si>
  <si>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</si>
  <si>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</si>
  <si>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</si>
  <si>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</si>
  <si>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</si>
  <si>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</si>
  <si>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</si>
  <si>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</si>
  <si>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</si>
  <si>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</si>
  <si>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</si>
  <si>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</si>
  <si>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</si>
  <si>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</si>
  <si>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</si>
  <si>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</si>
  <si>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</si>
  <si>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</si>
  <si>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</si>
  <si>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</si>
  <si>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</si>
  <si>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</si>
  <si>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</si>
  <si>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</si>
  <si>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</si>
  <si>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</si>
  <si>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</si>
  <si>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</si>
  <si>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</si>
  <si>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</si>
  <si>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</si>
  <si>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</si>
  <si>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</si>
  <si>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</si>
  <si>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</si>
  <si>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</si>
  <si>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</si>
  <si>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</si>
  <si>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</si>
  <si>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</si>
  <si>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</si>
  <si>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</si>
  <si>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</si>
  <si>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</si>
  <si>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</si>
  <si>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</si>
  <si>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</si>
  <si>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</si>
  <si>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</si>
  <si>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</si>
  <si>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</si>
  <si>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</si>
  <si>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</si>
  <si>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</si>
  <si>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</si>
  <si>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</si>
  <si>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</si>
  <si>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</si>
  <si>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</si>
  <si>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</si>
  <si>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</si>
  <si>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</si>
  <si>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</si>
  <si>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</si>
  <si>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</si>
  <si>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</si>
  <si>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</si>
  <si>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</si>
  <si>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</si>
  <si>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</si>
  <si>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</si>
  <si>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</si>
  <si>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</si>
  <si>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</si>
  <si>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</si>
  <si>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</si>
  <si>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</si>
  <si>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</si>
  <si>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</si>
  <si>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</si>
  <si>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</si>
  <si>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</si>
  <si>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</si>
  <si>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</si>
  <si>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</si>
  <si>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</si>
  <si>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</si>
  <si>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</si>
  <si>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</si>
  <si>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</si>
  <si>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</si>
  <si>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</si>
  <si>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</si>
  <si>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</si>
  <si>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</si>
  <si>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</si>
  <si>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</si>
  <si>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</si>
  <si>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</si>
  <si>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</si>
  <si>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</si>
  <si>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</si>
  <si>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</si>
  <si>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</si>
  <si>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</si>
  <si>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</si>
  <si>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</si>
  <si>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</si>
  <si>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</si>
  <si>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</si>
  <si>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</si>
  <si>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</si>
  <si>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</si>
  <si>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</si>
  <si>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</si>
  <si>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</si>
  <si>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</si>
  <si>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</si>
  <si>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</si>
  <si>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</si>
  <si>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</si>
  <si>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</si>
  <si>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</si>
  <si>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</si>
  <si>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</si>
  <si>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</si>
  <si>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</si>
  <si>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</si>
  <si>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</si>
  <si>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</si>
  <si>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</si>
  <si>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</si>
  <si>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</si>
  <si>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</si>
  <si>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</si>
  <si>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</si>
  <si>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</si>
  <si>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</si>
  <si>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</si>
  <si>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</si>
  <si>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</si>
  <si>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</si>
  <si>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</si>
  <si>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</si>
  <si>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</si>
  <si>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</si>
  <si>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</si>
  <si>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</si>
  <si>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</si>
  <si>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</si>
  <si>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</si>
  <si>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</si>
  <si>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</si>
  <si>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</si>
  <si>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</si>
  <si>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</si>
  <si>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</si>
  <si>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</si>
  <si>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</si>
  <si>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</si>
  <si>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</si>
  <si>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</si>
  <si>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</si>
  <si>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</si>
  <si>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</si>
  <si>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</si>
  <si>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</si>
  <si>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</si>
  <si>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</si>
  <si>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</si>
  <si>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</si>
  <si>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</si>
  <si>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</si>
  <si>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</si>
  <si>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</si>
  <si>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</si>
  <si>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</si>
  <si>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</si>
  <si>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</si>
  <si>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</si>
  <si>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</si>
  <si>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</si>
  <si>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</si>
  <si>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</si>
  <si>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</si>
  <si>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</si>
  <si>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</si>
  <si>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</si>
  <si>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</si>
  <si>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</si>
  <si>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</si>
  <si>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</si>
  <si>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</si>
  <si>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</si>
  <si>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</si>
  <si>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</si>
  <si>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</si>
  <si>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</si>
  <si>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</si>
  <si>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</si>
  <si>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</si>
  <si>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</si>
  <si>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</si>
  <si>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</si>
  <si>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</si>
  <si>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</si>
  <si>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</si>
  <si>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</si>
  <si>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</si>
  <si>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</si>
  <si>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</si>
  <si>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</si>
  <si>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</si>
  <si>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</si>
  <si>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</si>
  <si>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</si>
  <si>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</si>
  <si>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</si>
  <si>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</si>
  <si>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</si>
  <si>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</si>
  <si>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</si>
  <si>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</si>
  <si>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</si>
  <si>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</si>
  <si>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</si>
  <si>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</si>
  <si>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</si>
  <si>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</si>
  <si>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</si>
  <si>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</si>
  <si>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</si>
  <si>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</si>
  <si>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</si>
  <si>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</si>
  <si>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</si>
  <si>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</si>
  <si>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</si>
  <si>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</si>
  <si>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</si>
  <si>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</si>
  <si>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</si>
  <si>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</si>
  <si>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</si>
  <si>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</si>
  <si>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</si>
  <si>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</si>
  <si>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</si>
  <si>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</si>
  <si>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</si>
  <si>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</si>
  <si>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</si>
  <si>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</si>
  <si>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</si>
  <si>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</si>
  <si>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</si>
  <si>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</si>
  <si>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</si>
  <si>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</si>
  <si>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</si>
  <si>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</si>
  <si>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</si>
  <si>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</si>
  <si>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</si>
  <si>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</si>
  <si>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</si>
  <si>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</si>
  <si>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</si>
  <si>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</si>
  <si>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</si>
  <si>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</si>
  <si>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</si>
  <si>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</si>
  <si>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</si>
  <si>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</si>
  <si>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</si>
  <si>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</si>
  <si>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</si>
  <si>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</si>
  <si>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</si>
  <si>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</si>
  <si>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</si>
  <si>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</si>
  <si>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</si>
  <si>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</si>
  <si>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</si>
  <si>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</si>
  <si>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</si>
  <si>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</si>
  <si>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</si>
  <si>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</si>
  <si>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</si>
  <si>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</si>
  <si>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</si>
  <si>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</si>
  <si>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</si>
  <si>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</si>
  <si>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</si>
  <si>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</si>
  <si>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</si>
  <si>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</si>
  <si>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</si>
  <si>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</si>
  <si>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</si>
  <si>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</si>
  <si>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</si>
  <si>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</si>
  <si>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</si>
  <si>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</si>
  <si>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</si>
  <si>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</si>
  <si>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</si>
  <si>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</si>
  <si>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</si>
  <si>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</si>
  <si>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</si>
  <si>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</si>
  <si>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</si>
  <si>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</si>
  <si>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</si>
  <si>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</si>
  <si>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</si>
  <si>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</si>
  <si>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</si>
  <si>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</si>
  <si>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</si>
  <si>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</si>
  <si>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</si>
  <si>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</si>
  <si>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</si>
  <si>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</si>
  <si>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</si>
  <si>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</si>
  <si>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</si>
  <si>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</si>
  <si>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</si>
  <si>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</si>
  <si>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</si>
  <si>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</si>
  <si>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</si>
  <si>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</si>
  <si>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</si>
  <si>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</si>
  <si>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</si>
  <si>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</si>
  <si>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</si>
  <si>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</si>
  <si>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</si>
  <si>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</si>
  <si>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</si>
  <si>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</si>
  <si>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</si>
  <si>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</si>
  <si>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</si>
  <si>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</si>
  <si>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</si>
  <si>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</si>
  <si>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</si>
  <si>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</si>
  <si>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</si>
  <si>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</si>
  <si>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</si>
  <si>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</si>
  <si>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</si>
  <si>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</si>
  <si>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</si>
  <si>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</si>
  <si>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</si>
  <si>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</si>
  <si>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</si>
  <si>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</si>
  <si>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</si>
  <si>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</si>
  <si>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</si>
  <si>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</si>
  <si>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</si>
  <si>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</si>
  <si>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</si>
  <si>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</si>
  <si>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</si>
  <si>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</si>
  <si>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</si>
  <si>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</si>
  <si>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</si>
  <si>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</si>
  <si>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</si>
  <si>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</si>
  <si>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</si>
  <si>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</si>
  <si>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</si>
  <si>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</si>
  <si>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</si>
  <si>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</si>
  <si>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</si>
  <si>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</si>
  <si>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</si>
  <si>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</si>
  <si>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</si>
  <si>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</si>
  <si>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</si>
  <si>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</si>
  <si>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</si>
  <si>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</si>
  <si>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</si>
  <si>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</si>
  <si>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</si>
  <si>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</si>
  <si>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</si>
  <si>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</si>
  <si>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</si>
  <si>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</si>
  <si>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</si>
  <si>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</si>
  <si>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</si>
  <si>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</si>
  <si>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</si>
  <si>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</si>
  <si>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</si>
  <si>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</si>
  <si>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</si>
  <si>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</si>
  <si>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</si>
  <si>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</si>
  <si>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</si>
  <si>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</si>
  <si>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</si>
  <si>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</si>
  <si>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</si>
  <si>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</si>
  <si>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</si>
  <si>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</si>
  <si>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</si>
  <si>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</si>
  <si>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</si>
  <si>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</si>
  <si>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</si>
  <si>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</si>
  <si>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</si>
  <si>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</si>
  <si>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</si>
  <si>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</si>
  <si>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</si>
  <si>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</si>
  <si>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</si>
  <si>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</si>
  <si>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</si>
  <si>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</si>
  <si>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</si>
  <si>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</si>
  <si>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</si>
  <si>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</si>
  <si>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</si>
  <si>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</si>
  <si>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</si>
  <si>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</si>
  <si>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</si>
  <si>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</si>
  <si>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</si>
  <si>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</si>
  <si>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</si>
  <si>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</si>
  <si>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</si>
  <si>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</si>
  <si>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</si>
  <si>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</si>
  <si>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</si>
  <si>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</si>
  <si>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</si>
  <si>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</si>
  <si>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</si>
  <si>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</si>
  <si>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</si>
  <si>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</si>
  <si>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</si>
  <si>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</si>
  <si>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</si>
  <si>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</si>
  <si>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</si>
  <si>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</si>
  <si>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</si>
  <si>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</si>
  <si>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</si>
  <si>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</si>
  <si>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</si>
  <si>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</si>
  <si>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</si>
  <si>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</si>
  <si>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</si>
  <si>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</si>
  <si>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</si>
  <si>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</si>
  <si>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</si>
  <si>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</si>
  <si>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</si>
  <si>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</si>
  <si>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</si>
  <si>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</si>
  <si>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</si>
  <si>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</si>
  <si>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</si>
  <si>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</si>
  <si>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</si>
  <si>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</si>
  <si>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</si>
  <si>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</si>
  <si>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</si>
  <si>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</si>
  <si>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</si>
  <si>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</si>
  <si>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</si>
  <si>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</si>
  <si>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</si>
  <si>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</si>
  <si>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</si>
  <si>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</si>
  <si>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</si>
  <si>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</si>
  <si>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</si>
  <si>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</si>
  <si>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</si>
  <si>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</si>
  <si>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</si>
  <si>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</si>
  <si>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</si>
  <si>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</si>
  <si>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</si>
  <si>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</si>
  <si>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</si>
  <si>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</si>
  <si>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</si>
  <si>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</si>
  <si>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</si>
  <si>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</si>
  <si>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</si>
  <si>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</si>
  <si>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</si>
  <si>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</si>
  <si>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</si>
  <si>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</si>
  <si>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</si>
  <si>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</si>
  <si>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</si>
  <si>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</si>
  <si>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</si>
  <si>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</si>
  <si>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</si>
  <si>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</si>
  <si>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</si>
  <si>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</si>
  <si>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</si>
  <si>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</si>
  <si>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</si>
  <si>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</si>
  <si>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</si>
  <si>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</si>
  <si>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</si>
  <si>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</si>
  <si>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</si>
  <si>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</si>
  <si>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</si>
  <si>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</si>
  <si>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</si>
  <si>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</si>
  <si>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</si>
  <si>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</si>
  <si>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</si>
  <si>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</si>
  <si>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</si>
  <si>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</si>
  <si>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</si>
  <si>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</si>
  <si>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</si>
  <si>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</si>
  <si>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</si>
  <si>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</si>
  <si>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</si>
  <si>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</si>
  <si>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</si>
  <si>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</si>
  <si>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</si>
  <si>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</si>
  <si>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</si>
  <si>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</si>
  <si>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</si>
  <si>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</si>
  <si>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</si>
  <si>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</si>
  <si>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</si>
  <si>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</si>
  <si>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</si>
  <si>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</si>
  <si>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</si>
  <si>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</si>
  <si>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</si>
  <si>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</si>
  <si>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</si>
  <si>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</si>
  <si>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</si>
  <si>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</si>
  <si>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</si>
  <si>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</si>
  <si>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</si>
  <si>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</si>
  <si>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</si>
  <si>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</si>
  <si>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</si>
  <si>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</si>
  <si>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</si>
  <si>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</si>
  <si>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</si>
  <si>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</si>
  <si>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</si>
  <si>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</si>
  <si>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</si>
  <si>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</si>
  <si>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</si>
  <si>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</si>
  <si>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</si>
  <si>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</si>
  <si>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</si>
  <si>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</si>
  <si>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</si>
  <si>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</si>
  <si>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</si>
  <si>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</si>
  <si>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</si>
  <si>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</si>
  <si>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</si>
  <si>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</si>
  <si>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</si>
  <si>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</si>
  <si>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</si>
  <si>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</si>
  <si>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</si>
  <si>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</si>
  <si>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</si>
  <si>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</si>
  <si>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</si>
  <si>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</si>
  <si>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</si>
  <si>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</si>
  <si>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</si>
  <si>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</si>
  <si>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</si>
  <si>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</si>
  <si>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</si>
  <si>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</si>
  <si>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</si>
  <si>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</si>
  <si>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</si>
  <si>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</si>
  <si>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</si>
  <si>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</si>
  <si>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</si>
  <si>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</si>
  <si>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</si>
  <si>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</si>
  <si>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</si>
  <si>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</si>
  <si>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</si>
  <si>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</si>
  <si>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</si>
  <si>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</si>
  <si>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</si>
  <si>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</si>
  <si>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</si>
  <si>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</si>
  <si>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</si>
  <si>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</si>
  <si>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</si>
  <si>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</si>
  <si>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</si>
  <si>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</si>
  <si>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</si>
  <si>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</si>
  <si>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</si>
  <si>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</si>
  <si>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</si>
  <si>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</si>
  <si>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</si>
  <si>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</si>
  <si>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</si>
  <si>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</si>
  <si>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</si>
  <si>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</si>
  <si>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</si>
  <si>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</si>
  <si>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</si>
  <si>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</si>
  <si>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</si>
  <si>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</si>
  <si>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</si>
  <si>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</si>
  <si>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</si>
  <si>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</si>
  <si>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</si>
  <si>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</si>
  <si>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</si>
  <si>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</si>
  <si>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</si>
  <si>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</si>
  <si>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</si>
  <si>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</si>
  <si>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</si>
  <si>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</si>
  <si>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</si>
  <si>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</si>
  <si>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</si>
  <si>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</si>
  <si>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</si>
  <si>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</si>
  <si>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</si>
  <si>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</si>
  <si>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</si>
  <si>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</si>
  <si>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</si>
  <si>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</si>
  <si>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</si>
  <si>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</si>
  <si>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</si>
  <si>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</si>
  <si>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</si>
  <si>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</si>
  <si>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</si>
  <si>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</si>
  <si>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</si>
  <si>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</si>
  <si>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</si>
  <si>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</si>
  <si>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</si>
  <si>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</si>
  <si>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</si>
  <si>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</si>
  <si>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</si>
  <si>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</si>
  <si>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</si>
  <si>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</si>
  <si>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</si>
  <si>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</si>
  <si>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</si>
  <si>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</si>
  <si>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</si>
  <si>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</si>
  <si>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</si>
  <si>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</si>
  <si>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</si>
  <si>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</si>
  <si>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</si>
  <si>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</si>
  <si>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</si>
  <si>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</si>
  <si>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</si>
  <si>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</si>
  <si>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</si>
  <si>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</si>
  <si>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</si>
  <si>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</si>
  <si>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</si>
  <si>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</si>
  <si>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</si>
  <si>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</si>
  <si>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</si>
  <si>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</si>
  <si>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</si>
  <si>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</si>
  <si>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</si>
  <si>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</si>
  <si>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</si>
  <si>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</si>
  <si>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</si>
  <si>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</si>
  <si>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</si>
  <si>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</si>
  <si>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</si>
  <si>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</si>
  <si>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</si>
  <si>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</si>
  <si>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</si>
  <si>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</si>
  <si>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</si>
  <si>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</si>
  <si>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</si>
  <si>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</si>
  <si>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</si>
  <si>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</si>
  <si>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</si>
  <si>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</si>
  <si>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</si>
  <si>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</si>
  <si>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</si>
  <si>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</si>
  <si>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</si>
  <si>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</si>
  <si>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</si>
  <si>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</si>
  <si>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</si>
  <si>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</si>
  <si>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</si>
  <si>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</si>
  <si>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</si>
  <si>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</si>
  <si>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</si>
  <si>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</si>
  <si>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</si>
  <si>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</si>
  <si>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</si>
  <si>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</si>
  <si>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</si>
  <si>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</si>
  <si>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</si>
  <si>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</si>
  <si>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</si>
  <si>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</si>
  <si>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</si>
  <si>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</si>
  <si>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</si>
  <si>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</si>
  <si>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</si>
  <si>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</si>
  <si>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</si>
  <si>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</si>
  <si>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</si>
  <si>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</si>
  <si>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</si>
  <si>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</si>
  <si>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</si>
  <si>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</si>
  <si>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</si>
  <si>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</si>
  <si>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</si>
  <si>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</si>
  <si>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</si>
  <si>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</si>
  <si>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</si>
  <si>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</si>
  <si>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</si>
  <si>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</si>
  <si>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</si>
  <si>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</si>
  <si>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</si>
  <si>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</si>
  <si>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</si>
  <si>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</si>
  <si>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</si>
  <si>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</si>
  <si>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</si>
  <si>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</si>
  <si>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</si>
  <si>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</si>
  <si>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</si>
  <si>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</si>
  <si>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</si>
  <si>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</si>
  <si>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</si>
  <si>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</si>
  <si>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</si>
  <si>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</si>
  <si>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</si>
  <si>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</si>
  <si>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</si>
  <si>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</si>
  <si>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</si>
  <si>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</si>
  <si>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</si>
  <si>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</si>
  <si>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</si>
  <si>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</si>
  <si>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</si>
  <si>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</si>
  <si>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</si>
  <si>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</si>
  <si>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</si>
  <si>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</si>
  <si>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</si>
  <si>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</si>
  <si>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</si>
  <si>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</si>
  <si>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</si>
  <si>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</si>
  <si>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</si>
  <si>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</si>
  <si>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</si>
  <si>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</si>
  <si>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</si>
  <si>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</si>
  <si>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</si>
  <si>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</si>
  <si>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</si>
  <si>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</si>
  <si>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</si>
  <si>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</si>
  <si>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</si>
  <si>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</si>
  <si>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</si>
  <si>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</si>
  <si>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</si>
  <si>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</si>
  <si>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</si>
  <si>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</si>
  <si>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</si>
  <si>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</si>
  <si>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</si>
  <si>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</si>
  <si>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</si>
  <si>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</si>
  <si>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</si>
  <si>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</si>
  <si>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</si>
  <si>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</si>
  <si>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</si>
  <si>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</si>
  <si>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</si>
  <si>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</si>
  <si>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</si>
  <si>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</si>
  <si>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</si>
  <si>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</si>
  <si>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</si>
  <si>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</si>
  <si>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</si>
  <si>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</si>
  <si>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</si>
  <si>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</si>
  <si>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</si>
  <si>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</si>
  <si>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</si>
  <si>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</si>
  <si>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</si>
  <si>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</si>
  <si>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</si>
  <si>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</si>
  <si>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</si>
  <si>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</si>
  <si>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</si>
  <si>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</si>
  <si>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</si>
  <si>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</si>
  <si>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</si>
  <si>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</si>
  <si>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</si>
  <si>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</si>
  <si>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</si>
  <si>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</si>
  <si>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</si>
  <si>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</si>
  <si>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</si>
  <si>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</si>
  <si>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</si>
  <si>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</si>
  <si>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</si>
  <si>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</si>
  <si>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</si>
  <si>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</si>
  <si>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</si>
  <si>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</si>
  <si>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</si>
  <si>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</si>
  <si>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</si>
  <si>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</si>
  <si>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</si>
  <si>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</si>
  <si>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</si>
  <si>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</si>
  <si>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</si>
  <si>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</si>
  <si>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</si>
  <si>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</si>
  <si>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</si>
  <si>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</si>
  <si>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</si>
  <si>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</si>
  <si>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</si>
  <si>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</si>
  <si>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</si>
  <si>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</si>
  <si>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</si>
  <si>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</si>
  <si>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</si>
  <si>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</si>
  <si>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</si>
  <si>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</si>
  <si>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</si>
  <si>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</si>
  <si>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</si>
  <si>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</si>
  <si>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</si>
  <si>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</si>
  <si>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</si>
  <si>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</si>
  <si>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</si>
  <si>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</si>
  <si>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</si>
  <si>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</si>
  <si>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</si>
  <si>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</si>
  <si>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</si>
  <si>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</si>
  <si>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</si>
  <si>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</si>
  <si>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</si>
  <si>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</si>
  <si>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</si>
  <si>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</si>
  <si>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</si>
  <si>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</si>
  <si>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</si>
  <si>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</si>
  <si>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</si>
  <si>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</si>
  <si>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</si>
  <si>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</si>
  <si>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</si>
  <si>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</si>
  <si>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</si>
  <si>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</si>
  <si>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</si>
  <si>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</si>
  <si>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</si>
  <si>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</si>
  <si>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</si>
  <si>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</si>
  <si>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</si>
  <si>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</si>
  <si>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</si>
  <si>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</si>
  <si>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</si>
  <si>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</si>
  <si>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</si>
  <si>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</si>
  <si>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</si>
  <si>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</si>
  <si>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</si>
  <si>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</si>
  <si>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</si>
  <si>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</si>
  <si>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</si>
  <si>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</si>
  <si>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</si>
  <si>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</si>
  <si>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</si>
  <si>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</si>
  <si>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</si>
  <si>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</si>
  <si>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</si>
  <si>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</si>
  <si>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</si>
  <si>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</si>
  <si>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</si>
  <si>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</si>
  <si>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</si>
  <si>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</si>
  <si>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</si>
  <si>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</si>
  <si>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</si>
  <si>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</si>
  <si>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</si>
  <si>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</si>
  <si>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</si>
  <si>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</si>
  <si>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</si>
  <si>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</si>
  <si>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</si>
  <si>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</si>
  <si>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</si>
  <si>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</si>
  <si>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</si>
  <si>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</si>
  <si>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</si>
  <si>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</si>
  <si>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</si>
  <si>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</si>
  <si>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</si>
  <si>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</si>
  <si>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</si>
  <si>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</si>
  <si>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</si>
  <si>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</si>
  <si>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</si>
  <si>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</si>
  <si>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</si>
  <si>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</si>
  <si>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</si>
  <si>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</si>
  <si>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</si>
  <si>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</si>
  <si>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</si>
  <si>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</si>
  <si>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</si>
  <si>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</si>
  <si>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</si>
  <si>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</si>
  <si>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</si>
  <si>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</si>
  <si>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</si>
  <si>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</si>
  <si>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</si>
  <si>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</si>
  <si>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</si>
  <si>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</si>
  <si>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</si>
  <si>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</si>
  <si>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</si>
  <si>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</si>
  <si>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</si>
  <si>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</si>
  <si>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</si>
  <si>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</si>
  <si>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</si>
  <si>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</si>
  <si>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</si>
  <si>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</si>
  <si>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</si>
  <si>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</si>
  <si>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</si>
  <si>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</si>
  <si>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</si>
  <si>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</si>
  <si>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</si>
  <si>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</si>
  <si>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</si>
  <si>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</si>
  <si>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</si>
  <si>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</si>
  <si>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</si>
  <si>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</si>
  <si>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</si>
  <si>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</si>
  <si>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</si>
  <si>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</si>
  <si>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</si>
  <si>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</si>
  <si>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</si>
  <si>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</si>
  <si>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</si>
  <si>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</si>
  <si>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</si>
  <si>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</si>
  <si>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</si>
  <si>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</si>
  <si>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</si>
  <si>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</si>
  <si>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</si>
  <si>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</si>
  <si>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</si>
  <si>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</si>
  <si>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</si>
  <si>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</si>
  <si>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</si>
  <si>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</si>
  <si>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</si>
  <si>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</si>
  <si>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</si>
  <si>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</si>
  <si>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</si>
  <si>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</si>
  <si>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</si>
  <si>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</si>
  <si>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</si>
  <si>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</si>
  <si>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</si>
  <si>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</si>
  <si>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</si>
  <si>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</si>
  <si>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</si>
  <si>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</si>
  <si>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</si>
  <si>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</si>
  <si>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</si>
  <si>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</si>
  <si>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</si>
  <si>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</si>
  <si>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</si>
  <si>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</si>
  <si>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</si>
  <si>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</si>
  <si>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</si>
  <si>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</si>
  <si>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</si>
  <si>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</si>
  <si>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</si>
  <si>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</si>
  <si>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</si>
  <si>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</si>
  <si>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</si>
  <si>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</si>
  <si>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</si>
  <si>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</si>
  <si>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</si>
  <si>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</si>
  <si>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</si>
  <si>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</si>
  <si>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</si>
  <si>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</si>
  <si>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</si>
  <si>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</si>
  <si>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</si>
  <si>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</si>
  <si>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</si>
  <si>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</si>
  <si>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</si>
  <si>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</si>
  <si>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</si>
  <si>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</si>
  <si>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</si>
  <si>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</si>
  <si>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</si>
  <si>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</si>
  <si>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</si>
  <si>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</si>
  <si>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</si>
  <si>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</si>
  <si>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</si>
  <si>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</si>
  <si>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</si>
  <si>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</si>
  <si>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</si>
  <si>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</si>
  <si>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</si>
  <si>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</si>
  <si>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</si>
  <si>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</si>
  <si>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</si>
  <si>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</si>
  <si>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</si>
  <si>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</si>
  <si>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</si>
  <si>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</si>
  <si>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</si>
  <si>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</si>
  <si>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</si>
  <si>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</si>
  <si>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</si>
  <si>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</si>
  <si>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</si>
  <si>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</si>
  <si>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</si>
  <si>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</si>
  <si>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</si>
  <si>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</si>
  <si>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</si>
  <si>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</si>
  <si>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</si>
  <si>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</si>
  <si>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</si>
  <si>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</si>
  <si>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</si>
  <si>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</si>
  <si>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</si>
  <si>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</si>
  <si>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</si>
  <si>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</si>
  <si>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</si>
  <si>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</si>
  <si>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</si>
  <si>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</si>
  <si>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</si>
  <si>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</si>
  <si>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</si>
  <si>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</si>
  <si>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</si>
  <si>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</si>
  <si>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</si>
  <si>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</si>
  <si>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</si>
  <si>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</si>
  <si>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</si>
  <si>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</si>
  <si>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</si>
  <si>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</si>
  <si>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</si>
  <si>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</si>
  <si>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</si>
  <si>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</si>
  <si>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</si>
  <si>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</si>
  <si>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</si>
  <si>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</si>
  <si>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</si>
  <si>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</si>
  <si>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</si>
  <si>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</si>
  <si>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</si>
  <si>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</si>
  <si>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</si>
  <si>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</si>
  <si>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</si>
  <si>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</si>
  <si>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</si>
  <si>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</si>
  <si>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</si>
  <si>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</si>
  <si>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</si>
  <si>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</si>
  <si>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</si>
  <si>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</si>
  <si>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</si>
  <si>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</si>
  <si>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</si>
  <si>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</si>
  <si>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</si>
  <si>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</si>
  <si>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</si>
  <si>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</si>
  <si>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</si>
  <si>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</si>
  <si>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</si>
  <si>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</si>
  <si>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</si>
  <si>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</si>
  <si>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</si>
  <si>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</si>
  <si>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</si>
  <si>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</si>
  <si>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</si>
  <si>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</si>
  <si>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</si>
  <si>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</si>
  <si>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</si>
  <si>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</si>
  <si>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</si>
  <si>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</si>
  <si>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</si>
  <si>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</si>
  <si>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</si>
  <si>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</si>
  <si>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</si>
  <si>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</si>
  <si>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</si>
  <si>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</si>
  <si>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</si>
  <si>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</si>
  <si>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</si>
  <si>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</si>
  <si>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</si>
  <si>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</si>
  <si>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</si>
  <si>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</si>
  <si>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</si>
  <si>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</si>
  <si>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</si>
  <si>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</si>
  <si>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</si>
  <si>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</si>
  <si>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</si>
  <si>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</si>
  <si>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</si>
  <si>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</si>
  <si>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</si>
  <si>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</si>
  <si>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</si>
  <si>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</si>
  <si>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</si>
  <si>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</si>
  <si>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</si>
  <si>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</si>
  <si>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</si>
  <si>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</si>
  <si>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</si>
  <si>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</si>
  <si>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</si>
  <si>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</si>
  <si>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</si>
  <si>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</si>
  <si>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</si>
  <si>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</si>
  <si>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</si>
  <si>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</si>
  <si>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</si>
  <si>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</si>
  <si>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</si>
  <si>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</si>
  <si>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</si>
  <si>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</si>
  <si>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</si>
  <si>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</si>
  <si>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</si>
  <si>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</si>
  <si>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</si>
  <si>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</si>
  <si>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</si>
  <si>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</si>
  <si>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</si>
  <si>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</si>
  <si>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</si>
  <si>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</si>
  <si>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</si>
  <si>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</si>
  <si>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</si>
  <si>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</si>
  <si>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</si>
  <si>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</si>
  <si>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</si>
  <si>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</si>
  <si>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</si>
  <si>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</si>
  <si>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</si>
  <si>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</si>
  <si>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</si>
  <si>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</si>
  <si>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</si>
  <si>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</si>
  <si>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</si>
  <si>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</si>
  <si>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</si>
  <si>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</si>
  <si>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</si>
  <si>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</si>
  <si>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</si>
  <si>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</si>
  <si>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</si>
  <si>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</si>
  <si>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</si>
  <si>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</si>
  <si>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</si>
  <si>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</si>
  <si>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</si>
  <si>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</si>
  <si>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</si>
  <si>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</si>
  <si>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</si>
  <si>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</si>
  <si>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</si>
  <si>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</si>
  <si>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</si>
  <si>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</si>
  <si>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</si>
  <si>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</si>
  <si>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</si>
  <si>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</si>
  <si>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</si>
  <si>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</si>
  <si>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</si>
  <si>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</si>
  <si>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</si>
  <si>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</si>
  <si>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</si>
  <si>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</si>
  <si>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</si>
  <si>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</si>
  <si>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</si>
  <si>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</si>
  <si>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</si>
  <si>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</si>
  <si>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</si>
  <si>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</si>
  <si>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</si>
  <si>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</si>
  <si>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</si>
  <si>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</si>
  <si>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</si>
  <si>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</si>
  <si>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</si>
  <si>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</si>
  <si>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</si>
  <si>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</si>
  <si>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</si>
  <si>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</si>
  <si>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</si>
  <si>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</si>
  <si>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</si>
  <si>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</si>
  <si>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</si>
  <si>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</si>
  <si>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</si>
  <si>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</si>
  <si>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</si>
  <si>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</si>
  <si>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</si>
  <si>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</si>
  <si>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</si>
  <si>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</si>
  <si>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</si>
  <si>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</si>
  <si>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</si>
  <si>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</si>
  <si>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</si>
  <si>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</si>
  <si>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</si>
  <si>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</si>
  <si>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</si>
  <si>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</si>
  <si>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</si>
  <si>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</si>
  <si>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</si>
  <si>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</si>
  <si>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</si>
  <si>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</si>
  <si>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</si>
  <si>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</si>
  <si>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</si>
  <si>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</si>
  <si>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</si>
  <si>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</si>
  <si>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</si>
  <si>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</si>
  <si>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</si>
  <si>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</si>
  <si>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</si>
  <si>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</si>
  <si>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</si>
  <si>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</si>
  <si>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</si>
  <si>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</si>
  <si>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</si>
  <si>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</si>
  <si>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</si>
  <si>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</si>
  <si>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</si>
  <si>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</si>
  <si>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</si>
  <si>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</si>
  <si>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</si>
  <si>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</si>
  <si>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</si>
  <si>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</si>
  <si>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</si>
  <si>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</si>
  <si>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</si>
  <si>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</si>
  <si>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</si>
  <si>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</si>
  <si>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</si>
  <si>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</si>
  <si>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</si>
  <si>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</si>
  <si>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</si>
  <si>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</si>
  <si>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</si>
  <si>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</si>
  <si>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</si>
  <si>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</si>
  <si>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</si>
  <si>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</si>
  <si>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</si>
  <si>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</si>
  <si>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</si>
  <si>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</si>
  <si>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</si>
  <si>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</si>
  <si>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</si>
  <si>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</si>
  <si>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</si>
  <si>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</si>
  <si>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</si>
  <si>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</si>
  <si>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</si>
  <si>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</si>
  <si>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</si>
  <si>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</si>
  <si>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</si>
  <si>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</si>
  <si>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</si>
  <si>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</si>
  <si>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</si>
  <si>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</si>
  <si>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</si>
  <si>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</si>
  <si>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</si>
  <si>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</si>
  <si>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</si>
  <si>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</si>
  <si>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</si>
  <si>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</si>
  <si>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</si>
  <si>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</si>
  <si>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</si>
  <si>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</si>
  <si>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</si>
  <si>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</si>
  <si>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</si>
  <si>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</si>
  <si>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</si>
  <si>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</si>
  <si>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</si>
  <si>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</si>
  <si>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</si>
  <si>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</si>
  <si>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</si>
  <si>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</si>
  <si>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</si>
  <si>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</si>
  <si>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</si>
  <si>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</si>
  <si>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</si>
  <si>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</si>
  <si>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</si>
  <si>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</si>
  <si>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</si>
  <si>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</si>
  <si>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</si>
  <si>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</si>
  <si>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</si>
  <si>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</si>
  <si>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</si>
  <si>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</si>
  <si>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</si>
  <si>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</si>
  <si>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</si>
  <si>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</si>
  <si>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</si>
  <si>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</si>
  <si>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</si>
  <si>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</si>
  <si>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</si>
  <si>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</si>
  <si>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</si>
  <si>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</si>
  <si>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</si>
  <si>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</si>
  <si>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</si>
  <si>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</si>
  <si>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</si>
  <si>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</si>
  <si>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</si>
  <si>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</si>
  <si>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</si>
  <si>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</si>
  <si>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</si>
  <si>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</si>
  <si>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</si>
  <si>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</si>
  <si>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</si>
  <si>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</si>
  <si>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</si>
  <si>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</si>
  <si>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</si>
  <si>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</si>
  <si>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</si>
  <si>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</si>
  <si>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</si>
  <si>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</si>
  <si>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</si>
  <si>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</si>
  <si>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</si>
  <si>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</si>
  <si>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</si>
  <si>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</si>
  <si>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</si>
  <si>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</si>
  <si>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</si>
  <si>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</si>
  <si>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</si>
  <si>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</si>
  <si>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</si>
  <si>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</si>
  <si>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</si>
  <si>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</si>
  <si>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</si>
  <si>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</si>
  <si>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</si>
  <si>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</si>
  <si>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</si>
  <si>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</si>
  <si>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</si>
  <si>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</si>
  <si>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</si>
  <si>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</si>
  <si>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</si>
  <si>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</si>
  <si>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</si>
  <si>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</si>
  <si>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</si>
  <si>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</si>
  <si>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</si>
  <si>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</si>
  <si>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</si>
  <si>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</si>
  <si>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</si>
  <si>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</si>
  <si>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</si>
  <si>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</si>
  <si>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</si>
  <si>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</si>
  <si>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</si>
  <si>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</si>
  <si>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</si>
  <si>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</si>
  <si>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</si>
  <si>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</si>
  <si>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</si>
  <si>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</si>
  <si>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</si>
  <si>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</si>
  <si>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</si>
  <si>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</si>
  <si>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</si>
  <si>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</si>
  <si>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</si>
  <si>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</si>
  <si>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</si>
  <si>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</si>
  <si>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</si>
  <si>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</si>
  <si>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</si>
  <si>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</si>
  <si>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</si>
  <si>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</si>
  <si>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</si>
  <si>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</si>
  <si>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</si>
  <si>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</si>
  <si>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</si>
  <si>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</si>
  <si>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</si>
  <si>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</si>
  <si>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</si>
  <si>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</si>
  <si>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</si>
  <si>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</si>
  <si>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</si>
  <si>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</si>
  <si>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</si>
  <si>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</si>
  <si>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</si>
  <si>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</si>
  <si>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</si>
  <si>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</si>
  <si>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</si>
  <si>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</si>
  <si>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</si>
  <si>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</si>
  <si>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</si>
  <si>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</si>
  <si>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</si>
  <si>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</si>
  <si>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</si>
  <si>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</si>
  <si>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</si>
  <si>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</si>
  <si>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</si>
  <si>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</si>
  <si>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</si>
  <si>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</si>
  <si>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</si>
  <si>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</si>
  <si>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</si>
  <si>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</si>
  <si>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</si>
  <si>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</si>
  <si>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</si>
  <si>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</si>
  <si>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</si>
  <si>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</si>
  <si>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</si>
  <si>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</si>
  <si>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</si>
  <si>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</si>
  <si>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</si>
  <si>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</si>
  <si>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</si>
  <si>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</si>
  <si>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</si>
  <si>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</si>
  <si>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</si>
  <si>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</si>
  <si>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</si>
  <si>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</si>
  <si>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</si>
  <si>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</si>
  <si>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</si>
  <si>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</si>
  <si>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</si>
  <si>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</si>
  <si>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</si>
  <si>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</si>
  <si>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</si>
  <si>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</si>
  <si>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</si>
  <si>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</si>
  <si>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</si>
  <si>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</si>
  <si>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</si>
  <si>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</si>
  <si>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</si>
  <si>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</si>
  <si>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</si>
  <si>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</si>
  <si>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</si>
  <si>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</si>
  <si>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</si>
  <si>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</si>
  <si>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</si>
  <si>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</si>
  <si>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</si>
  <si>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</si>
  <si>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</si>
  <si>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</si>
  <si>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</si>
  <si>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</si>
  <si>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</si>
  <si>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</si>
  <si>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</si>
  <si>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</si>
  <si>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</si>
  <si>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</si>
  <si>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</si>
  <si>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</si>
  <si>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</si>
  <si>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</si>
  <si>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</si>
  <si>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</si>
  <si>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</si>
  <si>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</si>
  <si>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</si>
  <si>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</si>
  <si>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</si>
  <si>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</si>
  <si>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</si>
  <si>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</si>
  <si>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</si>
  <si>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</si>
  <si>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</si>
  <si>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</si>
  <si>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</si>
  <si>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</si>
  <si>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</si>
  <si>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</si>
  <si>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</si>
  <si>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</si>
  <si>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</si>
  <si>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</si>
  <si>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</si>
  <si>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</si>
  <si>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</si>
  <si>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</si>
  <si>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</si>
  <si>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</si>
  <si>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</si>
  <si>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</si>
  <si>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</si>
  <si>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</si>
  <si>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</si>
  <si>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</si>
  <si>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</si>
  <si>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</si>
  <si>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</si>
  <si>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</si>
  <si>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</si>
  <si>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</si>
  <si>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</si>
  <si>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</si>
  <si>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</si>
  <si>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</si>
  <si>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</si>
  <si>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</si>
  <si>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</si>
  <si>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</si>
  <si>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</si>
  <si>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</si>
  <si>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</si>
  <si>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</si>
  <si>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</si>
  <si>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</si>
  <si>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</si>
  <si>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</si>
  <si>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</si>
  <si>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</si>
  <si>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</si>
  <si>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</si>
  <si>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</si>
  <si>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</si>
  <si>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</si>
  <si>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</si>
  <si>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</si>
  <si>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</si>
  <si>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</si>
  <si>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</si>
  <si>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</si>
  <si>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</si>
  <si>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</si>
  <si>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</si>
  <si>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</si>
  <si>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</si>
  <si>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</si>
  <si>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</si>
  <si>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</si>
  <si>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</si>
  <si>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</si>
  <si>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</si>
  <si>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</si>
  <si>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</si>
  <si>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</si>
  <si>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</si>
  <si>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</si>
  <si>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</si>
  <si>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</si>
  <si>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</si>
  <si>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</si>
  <si>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</si>
  <si>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</si>
  <si>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</si>
  <si>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</si>
  <si>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</si>
  <si>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</si>
  <si>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</si>
  <si>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</si>
  <si>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</si>
  <si>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</si>
  <si>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</si>
  <si>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</si>
  <si>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</si>
  <si>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</si>
  <si>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</si>
  <si>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</si>
  <si>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</si>
  <si>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</si>
  <si>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</si>
  <si>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</si>
  <si>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</si>
  <si>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</si>
  <si>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</si>
  <si>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</si>
  <si>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</si>
  <si>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</si>
  <si>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</si>
  <si>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</si>
  <si>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</si>
  <si>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</si>
  <si>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</si>
  <si>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</si>
  <si>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</si>
  <si>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</si>
  <si>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</si>
  <si>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</si>
  <si>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</si>
  <si>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</si>
  <si>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</si>
  <si>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</si>
  <si>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</si>
  <si>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</si>
  <si>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</si>
  <si>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</si>
  <si>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</si>
  <si>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</si>
  <si>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</si>
  <si>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</si>
  <si>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</si>
  <si>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</si>
  <si>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</si>
  <si>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</si>
  <si>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</si>
  <si>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</si>
  <si>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</si>
  <si>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</si>
  <si>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</si>
  <si>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</si>
  <si>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</si>
  <si>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</si>
  <si>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</si>
  <si>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</si>
  <si>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</si>
  <si>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</si>
  <si>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</si>
  <si>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</si>
  <si>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</si>
  <si>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</si>
  <si>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</si>
  <si>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</si>
  <si>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</si>
  <si>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</si>
  <si>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</si>
  <si>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</si>
  <si>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</si>
  <si>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</si>
  <si>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</si>
  <si>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</si>
  <si>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</si>
  <si>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</si>
  <si>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</si>
  <si>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</si>
  <si>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</si>
  <si>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</si>
  <si>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</si>
  <si>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</si>
  <si>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</si>
  <si>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</si>
  <si>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</si>
  <si>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</si>
  <si>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</si>
  <si>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</si>
  <si>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</si>
  <si>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</si>
  <si>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</si>
  <si>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</si>
  <si>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</si>
  <si>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</si>
  <si>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</si>
  <si>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</si>
  <si>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</si>
  <si>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</si>
  <si>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</si>
  <si>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</si>
  <si>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</si>
  <si>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</si>
  <si>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</si>
  <si>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</si>
  <si>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</si>
  <si>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</si>
  <si>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</si>
  <si>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</si>
  <si>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</si>
  <si>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</si>
  <si>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</si>
  <si>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</si>
  <si>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</si>
  <si>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</si>
  <si>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</si>
  <si>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</si>
  <si>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</si>
  <si>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</si>
  <si>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</si>
  <si>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</si>
  <si>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</si>
  <si>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</si>
  <si>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</si>
  <si>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</si>
  <si>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</si>
  <si>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</si>
  <si>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</si>
  <si>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</si>
  <si>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</si>
  <si>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</si>
  <si>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</si>
  <si>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</si>
  <si>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</si>
  <si>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</si>
  <si>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</si>
  <si>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</si>
  <si>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</si>
  <si>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</si>
  <si>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</si>
  <si>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</si>
  <si>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</si>
  <si>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</si>
  <si>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</si>
  <si>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</si>
  <si>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</si>
  <si>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</si>
  <si>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</si>
  <si>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</si>
  <si>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</si>
  <si>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</si>
  <si>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</si>
  <si>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</si>
  <si>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</si>
  <si>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</si>
  <si>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</si>
  <si>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</si>
  <si>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</si>
  <si>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</si>
  <si>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</si>
  <si>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</si>
  <si>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</si>
  <si>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</si>
  <si>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</si>
  <si>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</si>
  <si>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</si>
  <si>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</si>
  <si>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</si>
  <si>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</si>
  <si>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</si>
  <si>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</si>
  <si>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</si>
  <si>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</si>
  <si>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</si>
  <si>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</si>
  <si>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</si>
  <si>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</si>
  <si>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</si>
  <si>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</si>
  <si>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</si>
  <si>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</si>
  <si>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</si>
  <si>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</si>
  <si>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</si>
  <si>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</si>
  <si>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</si>
  <si>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</si>
  <si>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</si>
  <si>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</si>
  <si>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</si>
  <si>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</si>
  <si>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</si>
  <si>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</si>
  <si>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</si>
  <si>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</si>
  <si>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</si>
  <si>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</si>
  <si>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</si>
  <si>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</si>
  <si>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</si>
  <si>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</si>
  <si>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</si>
  <si>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</si>
  <si>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</si>
  <si>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</si>
  <si>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</si>
  <si>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</si>
  <si>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</si>
  <si>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</si>
  <si>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</si>
  <si>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</si>
  <si>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</si>
  <si>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</si>
  <si>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</si>
  <si>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</si>
  <si>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</si>
  <si>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</si>
  <si>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</si>
  <si>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</si>
  <si>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</si>
  <si>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</si>
  <si>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</si>
  <si>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</si>
  <si>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</si>
  <si>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</si>
  <si>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</si>
  <si>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</si>
  <si>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</si>
  <si>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</si>
  <si>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</si>
  <si>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</si>
  <si>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</si>
  <si>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</si>
  <si>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</si>
  <si>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</si>
  <si>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</si>
  <si>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</si>
  <si>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</si>
  <si>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</si>
  <si>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</si>
  <si>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</si>
  <si>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</si>
  <si>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</si>
  <si>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</si>
  <si>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</si>
  <si>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</si>
  <si>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</si>
  <si>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</si>
  <si>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</si>
  <si>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</si>
  <si>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</si>
  <si>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</si>
  <si>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</si>
  <si>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</si>
  <si>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</si>
  <si>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</si>
  <si>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</si>
  <si>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</si>
  <si>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</si>
  <si>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</si>
  <si>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</si>
  <si>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</si>
  <si>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</si>
  <si>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</si>
  <si>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</si>
  <si>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</si>
  <si>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</si>
  <si>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</si>
  <si>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</si>
  <si>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</si>
  <si>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</si>
  <si>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</si>
  <si>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</si>
  <si>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</si>
  <si>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</si>
  <si>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</si>
  <si>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</si>
  <si>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</si>
  <si>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</si>
  <si>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</si>
  <si>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</si>
  <si>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</si>
  <si>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</si>
  <si>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</si>
  <si>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</si>
  <si>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</si>
  <si>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</si>
  <si>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</si>
  <si>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</si>
  <si>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</si>
  <si>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</si>
  <si>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</si>
  <si>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</si>
  <si>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</si>
  <si>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</si>
  <si>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</si>
  <si>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</si>
  <si>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</si>
  <si>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</si>
  <si>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</si>
  <si>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</si>
  <si>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</si>
  <si>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</si>
  <si>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</si>
  <si>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</si>
  <si>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</si>
  <si>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</si>
  <si>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</si>
  <si>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</si>
  <si>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</si>
  <si>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</si>
  <si>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</si>
  <si>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</si>
  <si>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</si>
  <si>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</si>
  <si>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</si>
  <si>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</si>
  <si>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</si>
  <si>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</si>
  <si>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</si>
  <si>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</si>
  <si>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</si>
  <si>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</si>
  <si>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</si>
  <si>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</si>
  <si>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</si>
  <si>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</si>
  <si>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</si>
  <si>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</si>
  <si>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</si>
  <si>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</si>
  <si>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</si>
  <si>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</si>
  <si>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</si>
  <si>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</si>
  <si>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</si>
  <si>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</si>
  <si>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</si>
  <si>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</si>
  <si>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</si>
  <si>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</si>
  <si>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</si>
  <si>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</si>
  <si>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</si>
  <si>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</si>
  <si>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</si>
  <si>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</si>
  <si>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</si>
  <si>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</si>
  <si>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</si>
  <si>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</si>
  <si>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</si>
  <si>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</si>
  <si>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</si>
  <si>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</si>
  <si>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</si>
  <si>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</si>
  <si>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</si>
  <si>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</si>
  <si>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</si>
  <si>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</si>
  <si>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</si>
  <si>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</si>
  <si>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</si>
  <si>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</si>
  <si>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</si>
  <si>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</si>
  <si>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</si>
  <si>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</si>
  <si>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</si>
  <si>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</si>
  <si>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</si>
  <si>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</si>
  <si>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</si>
  <si>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</si>
  <si>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</si>
  <si>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</si>
  <si>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</si>
  <si>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</si>
  <si>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</si>
  <si>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</si>
  <si>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</si>
  <si>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</si>
  <si>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</si>
  <si>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</si>
  <si>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</si>
  <si>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</si>
  <si>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</si>
  <si>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</si>
  <si>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</si>
  <si>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</si>
  <si>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</si>
  <si>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</si>
  <si>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</si>
  <si>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</si>
  <si>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</si>
  <si>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</si>
  <si>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</si>
  <si>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</si>
  <si>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</si>
  <si>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</si>
  <si>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</si>
  <si>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</si>
  <si>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</si>
  <si>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</si>
  <si>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</si>
  <si>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</si>
  <si>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</si>
  <si>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</si>
  <si>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</si>
  <si>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</si>
  <si>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</si>
  <si>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</si>
  <si>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</si>
  <si>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</si>
  <si>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</si>
  <si>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</si>
  <si>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</si>
  <si>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</si>
  <si>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</si>
  <si>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</si>
  <si>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</si>
  <si>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</si>
  <si>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</si>
  <si>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</si>
  <si>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</si>
  <si>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</si>
  <si>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</si>
  <si>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</si>
  <si>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</si>
  <si>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</si>
  <si>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</si>
  <si>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</si>
  <si>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</si>
  <si>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</si>
  <si>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</si>
  <si>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</si>
  <si>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</si>
  <si>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</si>
  <si>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</si>
  <si>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</si>
  <si>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</si>
  <si>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</si>
  <si>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</si>
  <si>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</si>
  <si>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</si>
  <si>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</si>
  <si>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</si>
  <si>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</si>
  <si>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</si>
  <si>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</si>
  <si>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</si>
  <si>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</si>
  <si>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</si>
  <si>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</si>
  <si>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</si>
  <si>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</si>
  <si>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</si>
  <si>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</si>
  <si>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</si>
  <si>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</si>
  <si>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</si>
  <si>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</si>
  <si>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</si>
  <si>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</si>
  <si>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</si>
  <si>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</si>
  <si>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</si>
  <si>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</si>
  <si>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</si>
  <si>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</si>
  <si>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</si>
  <si>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</si>
  <si>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</si>
  <si>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</si>
  <si>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</si>
  <si>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</si>
  <si>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</si>
  <si>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</si>
  <si>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</si>
  <si>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</si>
  <si>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</si>
  <si>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</si>
  <si>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</si>
  <si>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</si>
  <si>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</si>
  <si>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</si>
  <si>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</si>
  <si>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</si>
  <si>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</si>
  <si>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</si>
  <si>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</si>
  <si>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</si>
  <si>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</si>
  <si>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</si>
  <si>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</si>
  <si>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</si>
  <si>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</si>
  <si>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</si>
  <si>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</si>
  <si>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</si>
  <si>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</si>
  <si>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</si>
  <si>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</si>
  <si>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</si>
  <si>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</si>
  <si>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</si>
  <si>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</si>
  <si>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</si>
  <si>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</si>
  <si>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</si>
  <si>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</si>
  <si>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</si>
  <si>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</si>
  <si>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</si>
  <si>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</si>
  <si>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</si>
  <si>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</si>
  <si>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</si>
  <si>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</si>
  <si>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</si>
  <si>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</si>
  <si>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</si>
  <si>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</si>
  <si>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</si>
  <si>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</si>
  <si>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</si>
  <si>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</si>
  <si>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</si>
  <si>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</si>
  <si>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</si>
  <si>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</si>
  <si>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</si>
  <si>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</si>
  <si>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</si>
  <si>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</si>
  <si>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</si>
  <si>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</si>
  <si>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</si>
  <si>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</si>
  <si>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</si>
  <si>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</si>
  <si>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</si>
  <si>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</si>
  <si>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</si>
  <si>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</si>
  <si>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</si>
  <si>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</si>
  <si>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</si>
  <si>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</si>
  <si>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</si>
  <si>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</si>
  <si>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</si>
  <si>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</si>
  <si>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</si>
  <si>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</si>
  <si>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</si>
  <si>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</si>
  <si>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</si>
  <si>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</si>
  <si>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</si>
  <si>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</si>
  <si>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</si>
  <si>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</si>
  <si>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</si>
  <si>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</si>
  <si>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</si>
  <si>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</si>
  <si>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</si>
  <si>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</si>
  <si>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</si>
  <si>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</si>
  <si>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</si>
  <si>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</si>
  <si>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</si>
  <si>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</si>
  <si>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</si>
  <si>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</si>
  <si>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</si>
  <si>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</si>
  <si>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</si>
  <si>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</si>
  <si>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</si>
  <si>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</si>
  <si>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</si>
  <si>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</si>
  <si>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</si>
  <si>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</si>
  <si>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</si>
  <si>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</si>
  <si>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</si>
  <si>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</si>
  <si>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</si>
  <si>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</si>
  <si>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</si>
  <si>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</si>
  <si>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</si>
  <si>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</si>
  <si>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</si>
  <si>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</si>
  <si>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</si>
  <si>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</si>
  <si>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</si>
  <si>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</si>
  <si>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</si>
  <si>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</si>
  <si>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</si>
  <si>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</si>
  <si>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</si>
  <si>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</si>
  <si>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</si>
  <si>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</si>
  <si>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</si>
  <si>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</si>
  <si>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</si>
  <si>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</si>
  <si>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</si>
  <si>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</si>
  <si>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</si>
  <si>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</si>
  <si>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</si>
  <si>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</si>
  <si>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</si>
  <si>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</si>
  <si>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</si>
  <si>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</si>
  <si>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</si>
  <si>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</si>
  <si>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</si>
  <si>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</si>
  <si>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</si>
  <si>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</si>
  <si>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</si>
  <si>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</si>
  <si>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</si>
  <si>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</si>
  <si>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</si>
  <si>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</si>
  <si>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</si>
  <si>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</si>
  <si>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</si>
  <si>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</si>
  <si>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</si>
  <si>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</si>
  <si>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</si>
  <si>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</si>
  <si>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</si>
  <si>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</si>
  <si>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</si>
  <si>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</si>
  <si>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</si>
  <si>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</si>
  <si>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</si>
  <si>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</si>
  <si>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</si>
  <si>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</si>
  <si>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</si>
  <si>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</si>
  <si>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</si>
  <si>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</si>
  <si>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</si>
  <si>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</si>
  <si>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</si>
  <si>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</si>
  <si>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</si>
  <si>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</si>
  <si>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</si>
  <si>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</si>
  <si>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</si>
  <si>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</si>
  <si>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</si>
  <si>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</si>
  <si>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</si>
  <si>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</si>
  <si>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</si>
  <si>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</si>
  <si>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</si>
  <si>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</si>
  <si>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</si>
  <si>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</si>
  <si>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</si>
  <si>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</si>
  <si>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</si>
  <si>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</si>
  <si>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</si>
  <si>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</si>
  <si>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</si>
  <si>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</si>
  <si>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</si>
  <si>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</si>
  <si>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</si>
  <si>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</si>
  <si>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</si>
  <si>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</si>
  <si>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</si>
  <si>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</si>
  <si>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</si>
  <si>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</si>
  <si>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</si>
  <si>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</si>
  <si>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</si>
  <si>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</si>
  <si>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</si>
  <si>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</si>
  <si>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</si>
  <si>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</si>
  <si>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</si>
  <si>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</si>
  <si>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</si>
  <si>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</si>
  <si>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</si>
  <si>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</si>
  <si>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</si>
  <si>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</si>
  <si>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</si>
  <si>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</si>
  <si>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</si>
  <si>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</si>
  <si>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</si>
  <si>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</si>
  <si>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</si>
  <si>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</si>
  <si>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</si>
  <si>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</si>
  <si>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</si>
  <si>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</si>
  <si>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</si>
  <si>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</si>
  <si>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</si>
  <si>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</si>
  <si>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</si>
  <si>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</si>
  <si>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</si>
  <si>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</si>
  <si>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</si>
  <si>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</si>
  <si>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</si>
  <si>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</si>
  <si>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</si>
  <si>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</si>
  <si>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</si>
  <si>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</si>
  <si>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</si>
  <si>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</si>
  <si>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</si>
  <si>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</si>
  <si>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</si>
  <si>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</si>
  <si>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</si>
  <si>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</si>
  <si>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</si>
  <si>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</si>
  <si>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</si>
  <si>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</si>
  <si>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</si>
  <si>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</si>
  <si>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</si>
  <si>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</si>
  <si>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</si>
  <si>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</si>
  <si>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</si>
  <si>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</si>
  <si>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</si>
  <si>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</si>
  <si>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</si>
  <si>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</si>
  <si>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</si>
  <si>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</si>
  <si>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</si>
  <si>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</si>
  <si>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</si>
  <si>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</si>
  <si>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</si>
  <si>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</si>
  <si>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</si>
  <si>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</si>
  <si>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</si>
  <si>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</si>
  <si>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</si>
  <si>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</si>
  <si>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</si>
  <si>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</si>
  <si>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</si>
  <si>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</si>
  <si>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</si>
  <si>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</si>
  <si>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</si>
  <si>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</si>
  <si>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</si>
  <si>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</si>
  <si>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</si>
  <si>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</si>
  <si>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</si>
  <si>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</si>
  <si>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</si>
  <si>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</si>
  <si>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</si>
  <si>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</si>
  <si>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</si>
  <si>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</si>
  <si>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</si>
  <si>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</si>
  <si>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</si>
  <si>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</si>
  <si>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</si>
  <si>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</si>
  <si>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</si>
  <si>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</si>
  <si>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</si>
  <si>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</si>
  <si>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</si>
  <si>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</si>
  <si>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</si>
  <si>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</si>
  <si>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</si>
  <si>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</si>
  <si>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</si>
  <si>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</si>
  <si>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</si>
  <si>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</si>
  <si>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</si>
  <si>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</si>
  <si>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</si>
  <si>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</si>
  <si>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</si>
  <si>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</si>
  <si>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</si>
  <si>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</si>
  <si>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</si>
  <si>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</si>
  <si>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</si>
  <si>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</si>
  <si>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</si>
  <si>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</si>
  <si>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</si>
  <si>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</si>
  <si>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</si>
  <si>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</si>
  <si>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</si>
  <si>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</si>
  <si>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</si>
  <si>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</si>
  <si>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</si>
  <si>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</si>
  <si>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</si>
  <si>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</si>
  <si>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</si>
  <si>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</si>
  <si>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</si>
  <si>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</si>
  <si>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</si>
  <si>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</si>
  <si>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</si>
  <si>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</si>
  <si>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</si>
  <si>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</si>
  <si>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</si>
  <si>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</si>
  <si>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</si>
  <si>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</si>
  <si>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</si>
  <si>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</si>
  <si>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</si>
  <si>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</si>
  <si>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</si>
  <si>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</si>
  <si>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</si>
  <si>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</si>
  <si>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</si>
  <si>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</si>
  <si>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</si>
  <si>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</si>
  <si>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</si>
  <si>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</si>
  <si>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</si>
  <si>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</si>
  <si>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</si>
  <si>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</si>
  <si>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</si>
  <si>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</si>
  <si>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</si>
  <si>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</si>
  <si>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</si>
  <si>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</si>
  <si>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</si>
  <si>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</si>
  <si>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</si>
  <si>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</si>
  <si>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</si>
  <si>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</si>
  <si>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</si>
  <si>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</si>
  <si>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</si>
  <si>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</si>
  <si>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</si>
  <si>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</si>
  <si>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</si>
  <si>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</si>
  <si>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</si>
  <si>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</si>
  <si>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</si>
  <si>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</si>
  <si>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</si>
  <si>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</si>
  <si>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</si>
  <si>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</si>
  <si>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</si>
  <si>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</si>
  <si>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</si>
  <si>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</si>
  <si>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</si>
  <si>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</si>
  <si>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</si>
  <si>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</si>
  <si>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</si>
  <si>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</si>
  <si>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</si>
  <si>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</si>
  <si>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</si>
  <si>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</si>
  <si>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</si>
  <si>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</si>
  <si>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</si>
  <si>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</si>
  <si>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</si>
  <si>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</si>
  <si>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</si>
  <si>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</si>
  <si>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</si>
  <si>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</si>
  <si>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</si>
  <si>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</si>
  <si>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</si>
  <si>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</si>
  <si>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</si>
  <si>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</si>
  <si>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</si>
  <si>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</si>
  <si>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</si>
  <si>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</si>
  <si>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</si>
  <si>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</si>
  <si>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</si>
  <si>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</si>
  <si>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</si>
  <si>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</si>
  <si>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</si>
  <si>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</si>
  <si>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</si>
  <si>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</si>
  <si>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</si>
  <si>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</si>
  <si>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</si>
  <si>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</si>
  <si>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</si>
  <si>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</si>
  <si>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</si>
  <si>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</si>
  <si>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</si>
  <si>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</si>
  <si>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</si>
  <si>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</si>
  <si>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</si>
  <si>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</si>
  <si>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</si>
  <si>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</si>
  <si>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</si>
  <si>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</si>
  <si>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</si>
  <si>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</si>
  <si>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</si>
  <si>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</si>
  <si>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</si>
  <si>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</si>
  <si>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</si>
  <si>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</si>
  <si>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</si>
  <si>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</si>
  <si>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</si>
  <si>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</si>
  <si>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</si>
  <si>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</si>
  <si>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</si>
  <si>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</si>
  <si>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</si>
  <si>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</si>
  <si>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</si>
  <si>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</si>
  <si>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</si>
  <si>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</si>
  <si>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</si>
  <si>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</si>
  <si>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</si>
  <si>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</si>
  <si>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</si>
  <si>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</si>
  <si>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</si>
  <si>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</si>
  <si>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</si>
  <si>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</si>
  <si>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</si>
  <si>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</si>
  <si>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</si>
  <si>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</si>
  <si>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</si>
  <si>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</si>
  <si>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</si>
  <si>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</si>
  <si>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</si>
  <si>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</si>
  <si>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</si>
  <si>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</si>
  <si>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</si>
  <si>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</si>
  <si>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</si>
  <si>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</si>
  <si>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</si>
  <si>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</si>
  <si>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</si>
  <si>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</si>
  <si>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</si>
  <si>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</si>
  <si>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</si>
  <si>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</si>
  <si>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</si>
  <si>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</si>
  <si>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</si>
  <si>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</si>
  <si>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</si>
  <si>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</si>
  <si>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</si>
  <si>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</si>
  <si>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</si>
  <si>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</si>
  <si>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</si>
  <si>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</si>
  <si>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</si>
  <si>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</si>
  <si>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</si>
  <si>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</si>
  <si>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</si>
  <si>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</si>
  <si>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</si>
  <si>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</si>
  <si>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</si>
  <si>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</si>
  <si>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</si>
  <si>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</si>
  <si>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</si>
  <si>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</si>
  <si>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</si>
  <si>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</si>
  <si>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</si>
  <si>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</si>
  <si>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</si>
  <si>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</si>
  <si>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</si>
  <si>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</si>
  <si>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</si>
  <si>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</si>
  <si>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</si>
  <si>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</si>
  <si>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</si>
  <si>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</si>
  <si>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</si>
  <si>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</si>
  <si>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</si>
  <si>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</si>
  <si>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</si>
  <si>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</si>
  <si>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</si>
  <si>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</si>
  <si>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</si>
  <si>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</si>
  <si>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</si>
  <si>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</si>
  <si>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</si>
  <si>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</si>
  <si>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</si>
  <si>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</si>
  <si>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</si>
  <si>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</si>
  <si>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</si>
  <si>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</si>
  <si>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</si>
  <si>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</si>
  <si>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</si>
  <si>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</si>
  <si>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</si>
  <si>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</si>
  <si>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</si>
  <si>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</si>
  <si>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</si>
  <si>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</si>
  <si>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</si>
  <si>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</si>
  <si>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</si>
  <si>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</si>
  <si>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</si>
  <si>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</si>
  <si>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</si>
  <si>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</si>
  <si>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</si>
  <si>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</si>
  <si>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</si>
  <si>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</si>
  <si>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</si>
  <si>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</si>
  <si>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</si>
  <si>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</si>
  <si>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</si>
  <si>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</si>
  <si>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</si>
  <si>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</si>
  <si>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</si>
  <si>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</si>
  <si>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</si>
  <si>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</si>
  <si>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</si>
  <si>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</si>
  <si>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</si>
  <si>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</si>
  <si>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</si>
  <si>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</si>
  <si>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</si>
  <si>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</si>
  <si>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</si>
  <si>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</si>
  <si>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</si>
  <si>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</si>
  <si>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</si>
  <si>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</si>
  <si>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</si>
  <si>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</si>
  <si>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</si>
  <si>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</si>
  <si>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</si>
  <si>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</si>
  <si>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</si>
  <si>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</si>
  <si>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</si>
  <si>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</si>
  <si>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</si>
  <si>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</si>
  <si>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</si>
  <si>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</si>
  <si>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</si>
  <si>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</si>
  <si>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</si>
  <si>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</si>
  <si>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</si>
  <si>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</si>
  <si>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</si>
  <si>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</si>
  <si>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</si>
  <si>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</si>
  <si>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</si>
  <si>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</si>
  <si>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</si>
  <si>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</si>
  <si>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</si>
  <si>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</si>
  <si>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</si>
  <si>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</si>
  <si>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</si>
  <si>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</si>
  <si>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</si>
  <si>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</si>
  <si>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</si>
  <si>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</si>
  <si>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</si>
  <si>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</si>
  <si>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</si>
  <si>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</si>
  <si>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</si>
  <si>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</si>
  <si>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</si>
  <si>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</si>
  <si>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</si>
  <si>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</si>
  <si>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</si>
  <si>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</si>
  <si>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</si>
  <si>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</si>
  <si>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</si>
  <si>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</si>
  <si>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</si>
  <si>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</si>
  <si>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</si>
  <si>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</si>
  <si>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</si>
  <si>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</si>
  <si>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</si>
  <si>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</si>
  <si>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</si>
  <si>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</si>
  <si>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</si>
  <si>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</si>
  <si>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</si>
  <si>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</si>
  <si>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</si>
  <si>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</si>
  <si>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</si>
  <si>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</si>
  <si>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</si>
  <si>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</si>
  <si>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</si>
  <si>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</si>
  <si>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</si>
  <si>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</si>
  <si>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</si>
  <si>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</si>
  <si>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</si>
  <si>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</si>
  <si>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</si>
  <si>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</si>
  <si>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</si>
  <si>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</si>
  <si>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</si>
  <si>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</si>
  <si>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</si>
  <si>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</si>
  <si>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</si>
  <si>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</si>
  <si>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</si>
  <si>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</si>
  <si>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</si>
  <si>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</si>
  <si>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</si>
  <si>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</si>
  <si>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</si>
  <si>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</si>
  <si>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</si>
  <si>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</si>
  <si>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</si>
  <si>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</si>
  <si>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</si>
  <si>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</si>
  <si>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</si>
  <si>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</si>
  <si>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</si>
  <si>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</si>
  <si>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</si>
  <si>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</si>
  <si>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</si>
  <si>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</si>
  <si>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</si>
  <si>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</si>
  <si>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</si>
  <si>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</si>
  <si>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</si>
  <si>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</si>
  <si>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</si>
  <si>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</si>
  <si>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</si>
  <si>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</si>
  <si>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</si>
  <si>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</si>
  <si>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</si>
  <si>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</si>
  <si>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</si>
  <si>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</si>
  <si>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</si>
  <si>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</si>
  <si>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</si>
  <si>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</si>
  <si>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</si>
  <si>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</si>
  <si>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</si>
  <si>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</si>
  <si>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</si>
  <si>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</si>
  <si>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</si>
  <si>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</si>
  <si>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</si>
  <si>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</si>
  <si>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</si>
  <si>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</si>
  <si>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</si>
  <si>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</si>
  <si>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</si>
  <si>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</si>
  <si>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</si>
  <si>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</si>
  <si>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</si>
  <si>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</si>
  <si>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</si>
  <si>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</si>
  <si>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</si>
  <si>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</si>
  <si>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</si>
  <si>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</si>
  <si>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</si>
  <si>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</si>
  <si>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</si>
  <si>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</si>
  <si>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</si>
  <si>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</si>
  <si>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</si>
  <si>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</si>
  <si>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</si>
  <si>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</si>
  <si>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</si>
  <si>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</si>
  <si>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</si>
  <si>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</si>
  <si>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</si>
  <si>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</si>
  <si>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</si>
  <si>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</si>
  <si>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</si>
  <si>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</si>
  <si>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</si>
  <si>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</si>
  <si>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</si>
  <si>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</si>
  <si>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</si>
  <si>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</si>
  <si>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</si>
  <si>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</si>
  <si>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</si>
  <si>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</si>
  <si>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</si>
  <si>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</si>
  <si>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</si>
  <si>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</si>
  <si>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</si>
  <si>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</si>
  <si>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</si>
  <si>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</si>
  <si>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</si>
  <si>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</si>
  <si>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</si>
  <si>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</si>
  <si>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</si>
  <si>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</si>
  <si>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</si>
  <si>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</si>
  <si>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</si>
  <si>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</si>
  <si>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</si>
  <si>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</si>
  <si>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</si>
  <si>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</si>
  <si>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</si>
  <si>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</si>
  <si>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</si>
  <si>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</si>
  <si>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</si>
  <si>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</si>
  <si>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</si>
  <si>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</si>
  <si>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</si>
  <si>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</si>
  <si>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</si>
  <si>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</si>
  <si>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</si>
  <si>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</si>
  <si>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</si>
  <si>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</si>
  <si>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</si>
  <si>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</si>
  <si>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</si>
  <si>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</si>
  <si>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</si>
  <si>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</si>
  <si>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</si>
  <si>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</si>
  <si>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</si>
  <si>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</si>
  <si>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</si>
  <si>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</si>
  <si>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</si>
  <si>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</si>
  <si>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</si>
  <si>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</si>
  <si>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</si>
  <si>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</si>
  <si>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</si>
  <si>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</si>
  <si>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</si>
  <si>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</si>
  <si>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</si>
  <si>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</si>
  <si>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</si>
  <si>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</si>
  <si>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</si>
  <si>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</si>
  <si>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</si>
  <si>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</si>
  <si>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</si>
  <si>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</si>
  <si>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</si>
  <si>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</si>
  <si>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</si>
  <si>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</si>
  <si>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</si>
  <si>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</si>
  <si>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</si>
  <si>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</si>
  <si>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</si>
  <si>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</si>
  <si>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</si>
  <si>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</si>
  <si>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</si>
  <si>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</si>
  <si>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</si>
  <si>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</si>
  <si>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</si>
  <si>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</si>
  <si>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</si>
  <si>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</si>
  <si>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</si>
  <si>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</si>
  <si>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</si>
  <si>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</si>
  <si>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</si>
  <si>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</si>
  <si>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</si>
  <si>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</si>
  <si>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</si>
  <si>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</si>
  <si>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</si>
  <si>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</si>
  <si>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</si>
  <si>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</si>
  <si>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</si>
  <si>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</si>
  <si>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</si>
  <si>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</si>
  <si>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</si>
  <si>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</si>
  <si>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</si>
  <si>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</si>
  <si>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</si>
  <si>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</si>
  <si>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</si>
  <si>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</si>
  <si>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</si>
  <si>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</si>
  <si>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</si>
  <si>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</si>
  <si>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</si>
  <si>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</si>
  <si>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</si>
  <si>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</si>
  <si>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</si>
  <si>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</si>
  <si>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</si>
  <si>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</si>
  <si>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</si>
  <si>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</si>
  <si>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</si>
  <si>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</si>
  <si>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</si>
  <si>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</si>
  <si>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</si>
  <si>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</si>
  <si>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</si>
  <si>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</si>
  <si>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</si>
  <si>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</si>
  <si>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</si>
  <si>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</si>
  <si>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</si>
  <si>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</si>
  <si>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</si>
  <si>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</si>
  <si>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</si>
  <si>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</si>
  <si>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</si>
  <si>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</si>
  <si>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</si>
  <si>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</si>
  <si>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</si>
  <si>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</si>
  <si>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</si>
  <si>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</si>
  <si>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</si>
  <si>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</si>
  <si>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</si>
  <si>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</si>
  <si>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</si>
  <si>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</si>
  <si>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</si>
  <si>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</si>
  <si>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</si>
  <si>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</si>
  <si>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</si>
  <si>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</si>
  <si>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</si>
  <si>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</si>
  <si>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</si>
  <si>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</si>
  <si>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</si>
  <si>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</si>
  <si>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</si>
  <si>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</si>
  <si>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</si>
  <si>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</si>
  <si>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</si>
  <si>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</si>
  <si>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</si>
  <si>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</si>
  <si>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</si>
  <si>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</si>
  <si>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</si>
  <si>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</si>
  <si>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</si>
  <si>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</si>
  <si>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</si>
  <si>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</si>
  <si>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</si>
  <si>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</si>
  <si>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</si>
  <si>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</si>
  <si>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</si>
  <si>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</si>
  <si>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</si>
  <si>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</si>
  <si>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</si>
  <si>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</si>
  <si>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</si>
  <si>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</si>
  <si>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</si>
  <si>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</si>
  <si>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</si>
  <si>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</si>
  <si>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</si>
  <si>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</si>
  <si>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</si>
  <si>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</si>
  <si>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</si>
  <si>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</si>
  <si>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</si>
  <si>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</si>
  <si>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</si>
  <si>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</si>
  <si>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</si>
  <si>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</si>
  <si>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</si>
  <si>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</si>
  <si>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</si>
  <si>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</si>
  <si>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</si>
  <si>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</si>
  <si>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</si>
  <si>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</si>
  <si>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</si>
  <si>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</si>
  <si>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</si>
  <si>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</si>
  <si>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</si>
  <si>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</si>
  <si>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</si>
  <si>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</si>
  <si>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</si>
  <si>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</si>
  <si>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</si>
  <si>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</si>
  <si>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</si>
  <si>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</si>
  <si>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</si>
  <si>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</si>
  <si>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</si>
  <si>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</si>
  <si>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</si>
  <si>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</si>
  <si>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</si>
  <si>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</si>
  <si>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</si>
  <si>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</si>
  <si>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</si>
  <si>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</si>
  <si>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</si>
  <si>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</si>
  <si>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</si>
  <si>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</si>
  <si>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</si>
  <si>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</si>
  <si>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</si>
  <si>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</si>
  <si>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</si>
  <si>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</si>
  <si>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</si>
  <si>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</si>
  <si>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</si>
  <si>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</si>
  <si>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</si>
  <si>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</si>
  <si>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</si>
  <si>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</si>
  <si>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</si>
  <si>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</si>
  <si>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</si>
  <si>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</si>
  <si>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</si>
  <si>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</si>
  <si>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</si>
  <si>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</si>
  <si>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</si>
  <si>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</si>
  <si>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</si>
  <si>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</si>
  <si>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</si>
  <si>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</si>
  <si>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</si>
  <si>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</si>
  <si>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</si>
  <si>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</si>
  <si>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</si>
  <si>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</si>
  <si>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</si>
  <si>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</si>
  <si>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</si>
  <si>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</si>
  <si>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</si>
  <si>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</si>
  <si>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</si>
  <si>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</si>
  <si>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</si>
  <si>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</si>
  <si>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</si>
  <si>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</si>
  <si>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</si>
  <si>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</si>
  <si>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</si>
  <si>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</si>
  <si>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</si>
  <si>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</si>
  <si>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</si>
  <si>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</si>
  <si>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</si>
  <si>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</si>
  <si>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</si>
  <si>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</si>
  <si>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</si>
  <si>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</si>
  <si>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</si>
  <si>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</si>
  <si>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</si>
  <si>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</si>
  <si>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</si>
  <si>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</si>
  <si>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</si>
  <si>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</si>
  <si>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</si>
  <si>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</si>
  <si>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</si>
  <si>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</si>
  <si>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</si>
  <si>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</si>
  <si>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</si>
  <si>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</si>
  <si>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</si>
  <si>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</si>
  <si>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</si>
  <si>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</si>
  <si>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</si>
  <si>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</si>
  <si>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</si>
  <si>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</si>
  <si>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</si>
  <si>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</si>
  <si>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</si>
  <si>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</si>
  <si>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</si>
  <si>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</si>
  <si>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</si>
  <si>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</si>
  <si>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</si>
  <si>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</si>
  <si>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</si>
  <si>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</si>
  <si>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</si>
  <si>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</si>
  <si>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</si>
  <si>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</si>
  <si>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</si>
  <si>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</si>
  <si>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</si>
  <si>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</si>
  <si>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</si>
  <si>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</si>
  <si>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</si>
  <si>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</si>
  <si>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</si>
  <si>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</si>
  <si>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</si>
  <si>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</si>
  <si>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</si>
  <si>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</si>
  <si>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</si>
  <si>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</si>
  <si>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</si>
  <si>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</si>
  <si>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</si>
  <si>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</si>
  <si>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</si>
  <si>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</si>
  <si>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</si>
  <si>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</si>
  <si>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</si>
  <si>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</si>
  <si>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</si>
  <si>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</si>
  <si>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</si>
  <si>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</si>
  <si>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</si>
  <si>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</si>
  <si>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</si>
  <si>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</si>
  <si>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</si>
  <si>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</si>
  <si>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</si>
  <si>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</si>
  <si>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</si>
  <si>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</si>
  <si>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</si>
  <si>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</si>
  <si>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</si>
  <si>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</si>
  <si>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</si>
  <si>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</si>
  <si>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</si>
  <si>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</si>
  <si>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</si>
  <si>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</si>
  <si>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</si>
  <si>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</si>
  <si>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</si>
  <si>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</si>
  <si>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</si>
  <si>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</si>
  <si>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</si>
  <si>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</si>
  <si>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</si>
  <si>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</si>
  <si>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</si>
  <si>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</si>
  <si>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</si>
  <si>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</si>
  <si>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</si>
  <si>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</si>
  <si>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</si>
  <si>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</si>
  <si>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</si>
  <si>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</si>
  <si>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</si>
  <si>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</si>
  <si>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</si>
  <si>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</si>
  <si>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</si>
  <si>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</si>
  <si>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</si>
  <si>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</si>
  <si>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</si>
  <si>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</si>
  <si>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</si>
  <si>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</si>
  <si>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</si>
  <si>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</si>
  <si>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</si>
  <si>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</si>
  <si>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</si>
  <si>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</si>
  <si>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</si>
  <si>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</si>
  <si>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</si>
  <si>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</si>
  <si>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</si>
  <si>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</si>
  <si>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</si>
  <si>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</si>
  <si>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</si>
  <si>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</si>
  <si>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</si>
  <si>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</si>
  <si>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</si>
  <si>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</si>
  <si>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</si>
  <si>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</si>
  <si>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</si>
  <si>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</si>
  <si>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</si>
  <si>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</si>
  <si>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</si>
  <si>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</si>
  <si>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</si>
  <si>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</si>
  <si>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</si>
  <si>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</si>
  <si>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</si>
  <si>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</si>
  <si>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</si>
  <si>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</si>
  <si>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</si>
  <si>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</si>
  <si>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</si>
  <si>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</si>
  <si>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</si>
  <si>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</si>
  <si>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</si>
  <si>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</si>
  <si>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</si>
  <si>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</si>
  <si>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</si>
  <si>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</si>
  <si>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</si>
  <si>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</si>
  <si>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</si>
  <si>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</si>
  <si>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</si>
  <si>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</si>
  <si>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</si>
  <si>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</si>
  <si>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</si>
  <si>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</si>
  <si>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</si>
  <si>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</si>
  <si>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</si>
  <si>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</si>
  <si>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</si>
  <si>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</si>
  <si>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</si>
  <si>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</si>
  <si>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</si>
  <si>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</si>
  <si>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</si>
  <si>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</si>
  <si>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</si>
  <si>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</si>
  <si>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</si>
  <si>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</si>
  <si>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</si>
  <si>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</si>
  <si>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</si>
  <si>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</si>
  <si>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</si>
  <si>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</si>
  <si>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</si>
  <si>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</si>
  <si>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</si>
  <si>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</si>
  <si>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</si>
  <si>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</si>
  <si>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</si>
  <si>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</si>
  <si>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</si>
  <si>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</si>
  <si>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</si>
  <si>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</si>
  <si>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</si>
  <si>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</si>
  <si>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</si>
  <si>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</si>
  <si>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</si>
  <si>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</si>
  <si>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</si>
  <si>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</si>
  <si>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</si>
  <si>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</si>
  <si>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</si>
  <si>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</si>
  <si>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</si>
  <si>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</si>
  <si>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</si>
  <si>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</si>
  <si>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</si>
  <si>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</si>
  <si>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</si>
  <si>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</si>
  <si>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</si>
  <si>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</si>
  <si>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</si>
  <si>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</si>
  <si>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</si>
  <si>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</si>
  <si>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</si>
  <si>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</si>
  <si>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</si>
  <si>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</si>
  <si>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</si>
  <si>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</si>
  <si>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</si>
  <si>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</si>
  <si>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</si>
  <si>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</si>
  <si>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</si>
  <si>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</si>
  <si>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</si>
  <si>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</si>
  <si>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</si>
  <si>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</si>
  <si>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</si>
  <si>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</si>
  <si>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</si>
  <si>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</si>
  <si>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</si>
  <si>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</si>
  <si>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</si>
  <si>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</si>
  <si>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</si>
  <si>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</si>
  <si>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</si>
  <si>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</si>
  <si>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</si>
  <si>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</si>
  <si>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</si>
  <si>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</si>
  <si>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</si>
  <si>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</si>
  <si>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</si>
  <si>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</si>
  <si>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</si>
  <si>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</si>
  <si>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</si>
  <si>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</si>
  <si>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</si>
  <si>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</si>
  <si>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</si>
  <si>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</si>
  <si>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</si>
  <si>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</si>
  <si>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</si>
  <si>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</si>
  <si>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</si>
  <si>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</si>
  <si>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</si>
  <si>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</si>
  <si>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</si>
  <si>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</si>
  <si>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</si>
  <si>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</si>
  <si>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</si>
  <si>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</si>
  <si>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</si>
  <si>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</si>
  <si>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</si>
  <si>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</si>
  <si>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</si>
  <si>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</si>
  <si>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</si>
  <si>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</si>
  <si>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</si>
  <si>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</si>
  <si>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</si>
  <si>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</si>
  <si>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</si>
  <si>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</si>
  <si>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</si>
  <si>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</si>
  <si>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</si>
  <si>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</si>
  <si>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</si>
  <si>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</si>
  <si>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</si>
  <si>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</si>
  <si>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</si>
  <si>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</si>
  <si>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</si>
  <si>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</si>
  <si>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</si>
  <si>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</si>
  <si>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</si>
  <si>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</si>
  <si>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</si>
  <si>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</si>
  <si>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</si>
  <si>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</si>
  <si>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</si>
  <si>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</si>
  <si>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</si>
  <si>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</si>
  <si>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</si>
  <si>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</si>
  <si>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</si>
  <si>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</si>
  <si>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</si>
  <si>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</si>
  <si>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</si>
  <si>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</si>
  <si>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</si>
  <si>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</si>
  <si>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</si>
  <si>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</si>
  <si>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</si>
  <si>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</si>
  <si>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</si>
  <si>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</si>
  <si>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</si>
  <si>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</si>
  <si>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</si>
  <si>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</si>
  <si>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</si>
  <si>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</si>
  <si>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</si>
  <si>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</si>
  <si>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</si>
  <si>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</si>
  <si>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</si>
  <si>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</si>
  <si>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</si>
  <si>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</si>
  <si>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</si>
  <si>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</si>
  <si>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</si>
  <si>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</si>
  <si>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</si>
  <si>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</si>
  <si>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</si>
  <si>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</si>
  <si>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</si>
  <si>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</si>
  <si>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</si>
  <si>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</si>
  <si>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</si>
  <si>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</si>
  <si>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</si>
  <si>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</si>
  <si>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</si>
  <si>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</si>
  <si>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</si>
  <si>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</si>
  <si>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</si>
  <si>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</si>
  <si>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</si>
  <si>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</si>
  <si>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</si>
  <si>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</si>
  <si>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</si>
  <si>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</si>
  <si>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</si>
  <si>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</si>
  <si>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</si>
  <si>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</si>
  <si>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</si>
  <si>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</si>
  <si>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</si>
  <si>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</si>
  <si>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</si>
  <si>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</si>
  <si>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</si>
  <si>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</si>
  <si>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</si>
  <si>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</si>
  <si>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</si>
  <si>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</si>
  <si>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</si>
  <si>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</si>
  <si>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</si>
  <si>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</si>
  <si>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</si>
  <si>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</si>
  <si>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</si>
  <si>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</si>
  <si>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</si>
  <si>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</si>
  <si>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</si>
  <si>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</si>
  <si>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</si>
  <si>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</si>
  <si>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</si>
  <si>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</si>
  <si>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</si>
  <si>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</si>
  <si>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</si>
  <si>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</si>
  <si>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</si>
  <si>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</si>
  <si>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</si>
  <si>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</si>
  <si>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</si>
  <si>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</si>
  <si>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</si>
  <si>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</si>
  <si>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</si>
  <si>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</si>
  <si>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</si>
  <si>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</si>
  <si>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</si>
  <si>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</si>
  <si>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</si>
  <si>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</si>
  <si>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</si>
  <si>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</si>
  <si>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</si>
  <si>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</si>
  <si>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</si>
  <si>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</si>
  <si>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</si>
  <si>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</si>
  <si>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</si>
  <si>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</si>
  <si>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</si>
  <si>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</si>
  <si>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</si>
  <si>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</si>
  <si>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</si>
  <si>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</si>
  <si>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</si>
  <si>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</si>
  <si>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</si>
  <si>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</si>
  <si>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</si>
  <si>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</si>
  <si>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</si>
  <si>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</si>
  <si>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</si>
  <si>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</si>
  <si>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</si>
  <si>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</si>
  <si>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</si>
  <si>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</si>
  <si>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</si>
  <si>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</si>
  <si>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</si>
  <si>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</si>
  <si>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</si>
  <si>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</si>
  <si>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</si>
  <si>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</si>
  <si>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</si>
  <si>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</si>
  <si>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</si>
  <si>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</si>
  <si>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</si>
  <si>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</si>
  <si>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</si>
  <si>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</si>
  <si>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</si>
  <si>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</si>
  <si>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</si>
  <si>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</si>
  <si>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</si>
  <si>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</si>
  <si>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</si>
  <si>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</si>
  <si>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</si>
  <si>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</si>
  <si>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</si>
  <si>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</si>
  <si>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</si>
  <si>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</si>
  <si>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</si>
  <si>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</si>
  <si>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</si>
  <si>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</si>
  <si>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</si>
  <si>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</si>
  <si>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</si>
  <si>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</si>
  <si>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</si>
  <si>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</si>
  <si>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</si>
  <si>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</si>
  <si>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</si>
  <si>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</si>
  <si>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</si>
  <si>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</si>
  <si>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</si>
  <si>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</si>
  <si>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</si>
  <si>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</si>
  <si>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</si>
  <si>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</si>
  <si>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</si>
  <si>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</si>
  <si>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</si>
  <si>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</si>
  <si>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</si>
  <si>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</si>
  <si>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</si>
  <si>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</si>
  <si>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</si>
  <si>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</si>
  <si>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</si>
  <si>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</si>
  <si>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</si>
  <si>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</si>
  <si>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</si>
  <si>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</si>
  <si>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</si>
  <si>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</si>
  <si>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</si>
  <si>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</si>
  <si>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</si>
  <si>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</si>
  <si>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</si>
  <si>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</si>
  <si>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</si>
  <si>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</si>
  <si>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</si>
  <si>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</si>
  <si>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</si>
  <si>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</si>
  <si>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</si>
  <si>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</si>
  <si>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</si>
  <si>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</si>
  <si>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</si>
  <si>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</si>
  <si>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</si>
  <si>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</si>
  <si>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</si>
  <si>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</si>
  <si>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</si>
  <si>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</si>
  <si>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</si>
  <si>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</si>
  <si>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</si>
  <si>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</si>
  <si>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</si>
  <si>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</si>
  <si>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</si>
  <si>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</si>
  <si>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</si>
  <si>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</si>
  <si>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</si>
  <si>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</si>
  <si>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</si>
  <si>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</si>
  <si>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</si>
  <si>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</si>
  <si>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</si>
  <si>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</si>
  <si>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</si>
  <si>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</si>
  <si>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</si>
  <si>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</si>
  <si>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</si>
  <si>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</si>
  <si>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</si>
  <si>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</si>
  <si>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</si>
  <si>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</si>
  <si>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</si>
  <si>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</si>
  <si>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</si>
  <si>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</si>
  <si>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</si>
  <si>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</si>
  <si>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</si>
  <si>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</si>
  <si>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</si>
  <si>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</si>
  <si>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</si>
  <si>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</si>
  <si>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</si>
  <si>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</si>
  <si>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</si>
  <si>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</si>
  <si>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</si>
  <si>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</si>
  <si>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</si>
  <si>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</si>
  <si>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</si>
  <si>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</si>
  <si>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</si>
  <si>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</si>
  <si>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</si>
  <si>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</si>
  <si>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</si>
  <si>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</si>
  <si>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</si>
  <si>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</si>
  <si>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</si>
  <si>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</si>
  <si>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</si>
  <si>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</si>
  <si>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</si>
  <si>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</si>
  <si>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</si>
  <si>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</si>
  <si>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</si>
  <si>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</si>
  <si>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</si>
  <si>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</si>
  <si>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</si>
  <si>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</si>
  <si>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</si>
  <si>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</si>
  <si>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</si>
  <si>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</si>
  <si>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</si>
  <si>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</si>
  <si>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</si>
  <si>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</si>
  <si>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</si>
  <si>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</si>
  <si>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</si>
  <si>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</si>
  <si>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</si>
  <si>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</si>
  <si>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</si>
  <si>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</si>
  <si>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</si>
  <si>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</si>
  <si>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</si>
  <si>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</si>
  <si>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</si>
  <si>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</si>
  <si>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</si>
  <si>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</si>
  <si>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</si>
  <si>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</si>
  <si>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</si>
  <si>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</si>
  <si>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</si>
  <si>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</si>
  <si>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</si>
  <si>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</si>
  <si>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</si>
  <si>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</si>
  <si>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</si>
  <si>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</si>
  <si>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</si>
  <si>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</si>
  <si>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</si>
  <si>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</si>
  <si>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</si>
  <si>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</si>
  <si>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</si>
  <si>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</si>
  <si>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</si>
  <si>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</si>
  <si>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</si>
  <si>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</si>
  <si>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</si>
  <si>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</si>
  <si>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</si>
  <si>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</si>
  <si>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</si>
  <si>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</si>
  <si>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</si>
  <si>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</si>
  <si>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</si>
  <si>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</si>
  <si>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</si>
  <si>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</si>
  <si>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</si>
  <si>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</si>
  <si>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</si>
  <si>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</si>
  <si>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</si>
  <si>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</si>
  <si>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</si>
  <si>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</si>
  <si>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</si>
  <si>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</si>
  <si>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</si>
  <si>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</si>
  <si>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</si>
  <si>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</si>
  <si>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</si>
  <si>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</si>
  <si>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</si>
  <si>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</si>
  <si>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</si>
  <si>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</si>
  <si>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</si>
  <si>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</si>
  <si>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</si>
  <si>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</si>
  <si>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</si>
  <si>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</si>
  <si>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</si>
  <si>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</si>
  <si>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</si>
  <si>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</si>
  <si>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</si>
  <si>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</si>
  <si>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</si>
  <si>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</si>
  <si>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</si>
  <si>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</si>
  <si>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</si>
  <si>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</si>
  <si>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</si>
  <si>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</si>
  <si>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</si>
  <si>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</si>
  <si>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</si>
  <si>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</si>
  <si>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</si>
  <si>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</si>
  <si>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</si>
  <si>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</si>
  <si>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</si>
  <si>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</si>
  <si>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</si>
  <si>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</si>
  <si>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</si>
  <si>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</si>
  <si>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</si>
  <si>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</si>
  <si>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</si>
  <si>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</si>
  <si>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</si>
  <si>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</si>
  <si>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</si>
  <si>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</si>
  <si>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</si>
  <si>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</si>
  <si>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</si>
  <si>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</si>
  <si>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</si>
  <si>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</si>
  <si>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</si>
  <si>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</si>
  <si>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</si>
  <si>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</si>
  <si>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</si>
  <si>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</si>
  <si>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</si>
  <si>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</si>
  <si>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</si>
  <si>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</si>
  <si>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</si>
  <si>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</si>
  <si>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</si>
  <si>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</si>
  <si>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</si>
  <si>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</si>
  <si>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</si>
  <si>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</si>
  <si>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</si>
  <si>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</si>
  <si>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</si>
  <si>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</si>
  <si>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</si>
  <si>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</si>
  <si>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</si>
  <si>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</si>
  <si>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</si>
  <si>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</si>
  <si>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</si>
  <si>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</si>
  <si>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</si>
  <si>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</si>
  <si>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</si>
  <si>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</si>
  <si>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</si>
  <si>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</si>
  <si>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</si>
  <si>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</si>
  <si>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</si>
  <si>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</si>
  <si>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</si>
  <si>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</si>
  <si>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</si>
  <si>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</si>
  <si>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</si>
  <si>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</si>
  <si>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</si>
  <si>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</si>
  <si>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</si>
  <si>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</si>
  <si>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</si>
  <si>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</si>
  <si>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</si>
  <si>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</si>
  <si>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</si>
  <si>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</si>
  <si>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</si>
  <si>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</si>
  <si>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</si>
  <si>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</si>
  <si>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</si>
  <si>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</si>
  <si>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</si>
  <si>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</si>
  <si>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</si>
  <si>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</si>
  <si>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</si>
  <si>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</si>
  <si>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</si>
  <si>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</si>
  <si>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</si>
  <si>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</si>
  <si>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</si>
  <si>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</si>
  <si>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</si>
  <si>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</si>
  <si>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</si>
  <si>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</si>
  <si>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</si>
  <si>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</si>
  <si>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</si>
  <si>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</si>
  <si>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</si>
  <si>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</si>
  <si>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</si>
  <si>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</si>
  <si>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</si>
  <si>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</si>
  <si>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</si>
  <si>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</si>
  <si>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</si>
  <si>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</si>
  <si>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</si>
  <si>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</si>
  <si>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</si>
  <si>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</si>
  <si>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</si>
  <si>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</si>
  <si>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</si>
  <si>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</si>
  <si>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</si>
  <si>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</si>
  <si>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</si>
  <si>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</si>
  <si>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</si>
  <si>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</si>
  <si>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</si>
  <si>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</si>
  <si>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</si>
  <si>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</si>
  <si>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</si>
  <si>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</si>
  <si>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</si>
  <si>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</si>
  <si>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</si>
  <si>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</si>
  <si>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</si>
  <si>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</si>
  <si>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</si>
  <si>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</si>
  <si>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</si>
  <si>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</si>
  <si>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</si>
  <si>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</si>
  <si>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</si>
  <si>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</si>
  <si>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</si>
  <si>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</si>
  <si>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</si>
  <si>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</si>
  <si>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</si>
  <si>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</si>
  <si>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</si>
  <si>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</si>
  <si>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</si>
  <si>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</si>
  <si>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</si>
  <si>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</si>
  <si>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</si>
  <si>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</si>
  <si>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</si>
  <si>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</si>
  <si>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</si>
  <si>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</si>
  <si>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</si>
  <si>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</si>
  <si>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</si>
  <si>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</si>
  <si>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</si>
  <si>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</si>
  <si>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</si>
  <si>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</si>
  <si>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</si>
  <si>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</si>
  <si>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</si>
  <si>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</si>
  <si>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</si>
  <si>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</si>
  <si>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</si>
  <si>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</si>
  <si>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</si>
  <si>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</si>
  <si>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</si>
  <si>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</si>
  <si>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</si>
  <si>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</si>
  <si>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</si>
  <si>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</si>
  <si>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</si>
  <si>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</si>
  <si>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</si>
  <si>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</si>
  <si>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</si>
  <si>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</si>
  <si>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</si>
  <si>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</si>
  <si>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</si>
  <si>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</si>
  <si>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</si>
  <si>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</si>
  <si>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</si>
  <si>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</si>
  <si>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</si>
  <si>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</si>
  <si>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</si>
  <si>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</si>
  <si>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</si>
  <si>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</si>
  <si>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</si>
  <si>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</si>
  <si>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</si>
  <si>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</si>
  <si>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</si>
  <si>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</si>
  <si>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</si>
  <si>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</si>
  <si>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</si>
  <si>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</si>
  <si>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</si>
  <si>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</si>
  <si>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</si>
  <si>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</si>
  <si>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</si>
  <si>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</si>
  <si>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</si>
  <si>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</si>
  <si>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</si>
  <si>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</si>
  <si>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</si>
  <si>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</si>
  <si>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</si>
  <si>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</si>
  <si>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</si>
  <si>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</si>
  <si>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</si>
  <si>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</si>
  <si>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</si>
  <si>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</si>
  <si>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</si>
  <si>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</si>
  <si>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</si>
  <si>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</si>
  <si>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</si>
  <si>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</si>
  <si>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</si>
  <si>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</si>
  <si>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</si>
  <si>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</si>
  <si>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</si>
  <si>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</si>
  <si>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</si>
  <si>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</si>
  <si>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</si>
  <si>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</si>
  <si>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</si>
  <si>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</si>
  <si>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</si>
  <si>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</si>
  <si>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</si>
  <si>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</si>
  <si>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</si>
  <si>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</si>
  <si>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</si>
  <si>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</si>
  <si>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</si>
  <si>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</si>
  <si>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</si>
  <si>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</si>
  <si>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</si>
  <si>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</si>
  <si>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</si>
  <si>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</si>
  <si>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</si>
  <si>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</si>
  <si>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</si>
  <si>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</si>
  <si>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</si>
  <si>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</si>
  <si>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</si>
  <si>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</si>
  <si>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</si>
  <si>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</si>
  <si>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</si>
  <si>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</si>
  <si>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</si>
  <si>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</si>
  <si>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</si>
  <si>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</si>
  <si>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</si>
  <si>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</si>
  <si>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</si>
  <si>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</si>
  <si>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</si>
  <si>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</si>
  <si>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</si>
  <si>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</si>
  <si>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</si>
  <si>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</si>
  <si>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</si>
  <si>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</si>
  <si>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</si>
  <si>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</si>
  <si>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</si>
  <si>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</si>
  <si>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</si>
  <si>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</si>
  <si>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</si>
  <si>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</si>
  <si>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</si>
  <si>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</si>
  <si>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</si>
  <si>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</si>
  <si>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</si>
  <si>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</si>
  <si>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</si>
  <si>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</si>
  <si>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</si>
  <si>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</si>
  <si>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</si>
  <si>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</si>
  <si>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</si>
  <si>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</si>
  <si>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</si>
  <si>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</si>
  <si>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</si>
  <si>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</si>
  <si>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</si>
  <si>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</si>
  <si>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</si>
  <si>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</si>
  <si>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</si>
  <si>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</si>
  <si>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</si>
  <si>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</si>
  <si>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</si>
  <si>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</si>
  <si>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</si>
  <si>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</si>
  <si>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</si>
  <si>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</si>
  <si>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</si>
  <si>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</si>
  <si>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</si>
  <si>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</si>
  <si>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</si>
  <si>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</si>
  <si>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</si>
  <si>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</si>
  <si>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</si>
  <si>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</si>
  <si>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</si>
  <si>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</si>
  <si>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</si>
  <si>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</si>
  <si>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</si>
  <si>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</si>
  <si>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</si>
  <si>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</si>
  <si>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</si>
  <si>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</si>
  <si>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</si>
  <si>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</si>
  <si>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</si>
  <si>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</si>
  <si>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</si>
  <si>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</si>
  <si>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</si>
  <si>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</si>
  <si>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</si>
  <si>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</si>
  <si>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</si>
  <si>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</si>
  <si>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</si>
  <si>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</si>
  <si>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</si>
  <si>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</si>
  <si>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</si>
  <si>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</si>
  <si>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</si>
  <si>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</si>
  <si>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</si>
  <si>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</si>
  <si>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</si>
  <si>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</si>
  <si>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</si>
  <si>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</si>
  <si>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</si>
  <si>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</si>
  <si>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</si>
  <si>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</si>
  <si>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</si>
  <si>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</si>
  <si>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</si>
  <si>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</si>
  <si>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</si>
  <si>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</si>
  <si>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</si>
  <si>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</si>
  <si>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</si>
  <si>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</si>
  <si>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</si>
  <si>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</si>
  <si>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</si>
  <si>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</si>
  <si>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</si>
  <si>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</si>
  <si>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</si>
  <si>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</si>
  <si>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</si>
  <si>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</si>
  <si>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</si>
  <si>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</si>
  <si>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</si>
  <si>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</si>
  <si>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</si>
  <si>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</si>
  <si>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</si>
  <si>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</si>
  <si>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</si>
  <si>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</si>
  <si>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</si>
  <si>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</si>
  <si>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</si>
  <si>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</si>
  <si>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</si>
  <si>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</si>
  <si>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</si>
  <si>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</si>
  <si>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</si>
  <si>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</si>
  <si>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</si>
  <si>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</si>
  <si>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</si>
  <si>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</si>
  <si>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</si>
  <si>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</si>
  <si>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</si>
  <si>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</si>
  <si>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</si>
  <si>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</si>
  <si>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</si>
  <si>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</si>
  <si>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</si>
  <si>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</si>
  <si>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</si>
  <si>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</si>
  <si>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</si>
  <si>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</si>
  <si>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</si>
  <si>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</si>
  <si>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</si>
  <si>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</si>
  <si>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</si>
  <si>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</si>
  <si>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</si>
  <si>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</si>
  <si>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</si>
  <si>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</si>
  <si>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</si>
  <si>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</si>
  <si>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</si>
  <si>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</si>
  <si>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</si>
  <si>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</si>
  <si>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</si>
  <si>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</si>
  <si>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</si>
  <si>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</si>
  <si>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</si>
  <si>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</si>
  <si>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</si>
  <si>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</si>
  <si>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</si>
  <si>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</si>
  <si>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</si>
  <si>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</si>
  <si>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</si>
  <si>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</si>
  <si>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</si>
  <si>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</si>
  <si>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</si>
  <si>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</si>
  <si>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</si>
  <si>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</si>
  <si>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</si>
  <si>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</si>
  <si>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</si>
  <si>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</si>
  <si>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</si>
  <si>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</si>
  <si>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</si>
  <si>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</si>
  <si>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</si>
  <si>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</si>
  <si>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</si>
  <si>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</si>
  <si>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</si>
  <si>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</si>
  <si>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</si>
  <si>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</si>
  <si>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</si>
  <si>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</si>
  <si>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</si>
  <si>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</si>
  <si>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</si>
  <si>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</si>
  <si>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</si>
  <si>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</si>
  <si>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</si>
  <si>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</si>
  <si>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</si>
  <si>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</si>
  <si>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</si>
  <si>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</si>
  <si>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</si>
  <si>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</si>
  <si>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</si>
  <si>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</si>
  <si>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</si>
  <si>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</si>
  <si>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</si>
  <si>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</si>
  <si>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</si>
  <si>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</si>
  <si>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</si>
  <si>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</si>
  <si>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</si>
  <si>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</si>
  <si>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</si>
  <si>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</si>
  <si>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</si>
  <si>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</si>
  <si>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</si>
  <si>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</si>
  <si>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</si>
  <si>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</si>
  <si>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</si>
  <si>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</si>
  <si>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</si>
  <si>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</si>
  <si>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</si>
  <si>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</si>
  <si>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</si>
  <si>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</si>
  <si>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</si>
  <si>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</si>
  <si>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</si>
  <si>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</si>
  <si>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</si>
  <si>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</si>
  <si>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</si>
  <si>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</si>
  <si>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</si>
  <si>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</si>
  <si>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</si>
  <si>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</si>
  <si>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</si>
  <si>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</si>
  <si>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</si>
  <si>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</si>
  <si>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</si>
  <si>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</si>
  <si>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</si>
  <si>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</si>
  <si>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</si>
  <si>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</si>
  <si>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</si>
  <si>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</si>
  <si>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</si>
  <si>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</si>
  <si>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</si>
  <si>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</si>
  <si>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</si>
  <si>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</si>
  <si>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</si>
  <si>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</si>
  <si>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</si>
  <si>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</si>
  <si>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</si>
  <si>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</si>
  <si>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</si>
  <si>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</si>
  <si>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</si>
  <si>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</si>
  <si>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</si>
  <si>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</si>
  <si>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</si>
  <si>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</si>
  <si>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</si>
  <si>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</si>
  <si>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</si>
  <si>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</si>
  <si>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</si>
  <si>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</si>
  <si>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</si>
  <si>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</si>
  <si>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</si>
  <si>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</si>
  <si>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</si>
  <si>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</si>
  <si>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</si>
  <si>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</si>
  <si>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</si>
  <si>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</si>
  <si>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</si>
  <si>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</si>
  <si>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</si>
  <si>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</si>
  <si>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</si>
  <si>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</si>
  <si>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</si>
  <si>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</si>
  <si>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</si>
  <si>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</si>
  <si>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</si>
  <si>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</si>
  <si>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</si>
  <si>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</si>
  <si>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</si>
  <si>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</si>
  <si>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</si>
  <si>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</si>
  <si>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</si>
  <si>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</si>
  <si>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</si>
  <si>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</si>
  <si>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</si>
  <si>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</si>
  <si>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</si>
  <si>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</si>
  <si>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</si>
  <si>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</si>
  <si>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</si>
  <si>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</si>
  <si>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</si>
  <si>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</si>
  <si>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</si>
  <si>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</si>
  <si>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</si>
  <si>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</si>
  <si>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</si>
  <si>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</si>
  <si>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</si>
  <si>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</si>
  <si>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</si>
  <si>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</si>
  <si>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</si>
  <si>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</si>
  <si>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</si>
  <si>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</si>
  <si>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</si>
  <si>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</si>
  <si>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</si>
  <si>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</si>
  <si>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</si>
  <si>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</si>
  <si>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</si>
  <si>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</si>
  <si>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</si>
  <si>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</si>
  <si>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</si>
  <si>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</si>
  <si>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</si>
  <si>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</si>
  <si>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</si>
  <si>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</si>
  <si>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</si>
  <si>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</si>
  <si>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</si>
  <si>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</si>
  <si>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</si>
  <si>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</si>
  <si>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</si>
  <si>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</si>
  <si>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</si>
  <si>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</si>
  <si>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</si>
  <si>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</si>
  <si>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</si>
  <si>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</si>
  <si>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</si>
  <si>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</si>
  <si>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</si>
  <si>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</si>
  <si>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</si>
  <si>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</si>
  <si>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</si>
  <si>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</si>
  <si>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</si>
  <si>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</si>
  <si>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</si>
  <si>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</si>
  <si>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</si>
  <si>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</si>
  <si>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</si>
  <si>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</si>
  <si>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</si>
  <si>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</si>
  <si>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</si>
  <si>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</si>
  <si>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</si>
  <si>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</si>
  <si>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</si>
  <si>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</si>
  <si>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</si>
  <si>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</si>
  <si>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</si>
  <si>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</si>
  <si>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</si>
  <si>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</si>
  <si>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</si>
  <si>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</si>
  <si>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</si>
  <si>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</si>
  <si>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</si>
  <si>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</si>
  <si>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</si>
  <si>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</si>
  <si>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</si>
  <si>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</si>
  <si>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</si>
  <si>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</si>
  <si>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</si>
  <si>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</si>
  <si>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</si>
  <si>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</si>
  <si>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</si>
  <si>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</si>
  <si>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</si>
  <si>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</si>
  <si>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</si>
  <si>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</si>
  <si>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</si>
  <si>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</si>
  <si>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</si>
  <si>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</si>
  <si>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</si>
  <si>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</si>
  <si>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</si>
  <si>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</si>
  <si>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</si>
  <si>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</si>
  <si>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</si>
  <si>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</si>
  <si>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</si>
  <si>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</si>
  <si>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</si>
  <si>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</si>
  <si>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</si>
  <si>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</si>
  <si>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</si>
  <si>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</si>
  <si>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</si>
  <si>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</si>
  <si>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</si>
  <si>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</si>
  <si>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</si>
  <si>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</si>
  <si>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</si>
  <si>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</si>
  <si>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</si>
  <si>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</si>
  <si>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</si>
  <si>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</si>
  <si>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</si>
  <si>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</si>
  <si>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</si>
  <si>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</si>
  <si>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</si>
  <si>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</si>
  <si>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</si>
  <si>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</si>
  <si>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</si>
  <si>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</si>
  <si>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</si>
  <si>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</si>
  <si>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</si>
  <si>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</si>
  <si>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</si>
  <si>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</si>
  <si>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</si>
  <si>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</si>
  <si>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</si>
  <si>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</si>
  <si>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</si>
  <si>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</si>
  <si>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</si>
  <si>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</si>
  <si>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</si>
  <si>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</si>
  <si>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</si>
  <si>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</si>
  <si>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</si>
  <si>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</si>
  <si>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</si>
  <si>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</si>
  <si>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</si>
  <si>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</si>
  <si>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</si>
  <si>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</si>
  <si>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</si>
  <si>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</si>
  <si>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</si>
  <si>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</si>
  <si>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</si>
  <si>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</si>
  <si>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</si>
  <si>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</si>
  <si>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</si>
  <si>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</si>
  <si>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</si>
  <si>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</si>
  <si>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</si>
  <si>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</si>
  <si>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</si>
  <si>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</si>
  <si>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</si>
  <si>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</si>
  <si>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</si>
  <si>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</si>
  <si>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</si>
  <si>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</si>
  <si>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</si>
  <si>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</si>
  <si>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</si>
  <si>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</si>
  <si>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</si>
  <si>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</si>
  <si>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</si>
  <si>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</si>
  <si>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</si>
  <si>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</si>
  <si>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</si>
  <si>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</si>
  <si>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</si>
  <si>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</si>
  <si>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</si>
  <si>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</si>
  <si>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</si>
  <si>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</si>
  <si>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</si>
  <si>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</si>
  <si>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</si>
  <si>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</si>
  <si>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</si>
  <si>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</si>
  <si>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</si>
  <si>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</si>
  <si>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</si>
  <si>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</si>
  <si>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</si>
  <si>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</si>
  <si>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</si>
  <si>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</si>
  <si>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</si>
  <si>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</si>
  <si>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</si>
  <si>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</si>
  <si>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</si>
  <si>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</si>
  <si>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</si>
  <si>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</si>
  <si>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</si>
  <si>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</si>
  <si>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</si>
  <si>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</si>
  <si>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</si>
  <si>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</si>
  <si>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</si>
  <si>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</si>
  <si>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</si>
  <si>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</si>
  <si>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</si>
  <si>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</si>
  <si>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</si>
  <si>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</si>
  <si>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</si>
  <si>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</si>
  <si>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</si>
  <si>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</si>
  <si>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</si>
  <si>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</si>
  <si>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</si>
  <si>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</si>
  <si>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</si>
  <si>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</si>
  <si>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</si>
  <si>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</si>
  <si>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</si>
  <si>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</si>
  <si>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</si>
  <si>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</si>
  <si>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</si>
  <si>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</si>
  <si>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</si>
  <si>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</si>
  <si>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</si>
  <si>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</si>
  <si>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</si>
  <si>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</si>
  <si>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</si>
  <si>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</si>
  <si>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</si>
  <si>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</si>
  <si>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</si>
  <si>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</si>
  <si>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</si>
  <si>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</si>
  <si>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</si>
  <si>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</si>
  <si>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</si>
  <si>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</si>
  <si>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</si>
  <si>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</si>
  <si>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</si>
  <si>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</si>
  <si>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</si>
  <si>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</si>
  <si>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</si>
  <si>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</si>
  <si>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</si>
  <si>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</si>
  <si>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</si>
  <si>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</si>
  <si>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</si>
  <si>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</si>
  <si>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</si>
  <si>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</si>
  <si>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</si>
  <si>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</si>
  <si>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</si>
  <si>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</si>
  <si>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</si>
  <si>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</si>
  <si>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</si>
  <si>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</si>
  <si>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</si>
  <si>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</si>
  <si>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</si>
  <si>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</si>
  <si>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</si>
  <si>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</si>
  <si>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</si>
  <si>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</si>
  <si>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</si>
  <si>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</si>
  <si>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</si>
  <si>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</si>
  <si>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</si>
  <si>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</si>
  <si>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</si>
  <si>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</si>
  <si>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</si>
  <si>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</si>
  <si>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</si>
  <si>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</si>
  <si>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</si>
  <si>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</si>
  <si>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</si>
  <si>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</si>
  <si>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</si>
  <si>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</si>
  <si>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</si>
  <si>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</si>
  <si>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</si>
  <si>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</si>
  <si>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</si>
  <si>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</si>
  <si>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</si>
  <si>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</si>
  <si>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</si>
  <si>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</si>
  <si>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</si>
  <si>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</si>
  <si>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</si>
  <si>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</si>
  <si>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</si>
  <si>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</si>
  <si>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</si>
  <si>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</si>
  <si>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</si>
  <si>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</si>
  <si>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</si>
  <si>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</si>
  <si>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</si>
  <si>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</si>
  <si>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</si>
  <si>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</si>
  <si>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</si>
  <si>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</si>
  <si>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</si>
  <si>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</si>
  <si>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</si>
  <si>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</si>
  <si>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</si>
  <si>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</si>
  <si>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</si>
  <si>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</si>
  <si>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</si>
  <si>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</si>
  <si>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</si>
  <si>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</si>
  <si>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</si>
  <si>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</si>
  <si>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</si>
  <si>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</si>
  <si>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</si>
  <si>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</si>
  <si>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</si>
  <si>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</si>
  <si>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</si>
  <si>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</si>
  <si>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</si>
  <si>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</si>
  <si>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</si>
  <si>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</si>
  <si>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</si>
  <si>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</si>
  <si>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</si>
  <si>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</si>
  <si>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</si>
  <si>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</si>
  <si>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</si>
  <si>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</si>
  <si>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</si>
  <si>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</si>
  <si>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</si>
  <si>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</si>
  <si>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</si>
  <si>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</si>
  <si>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</si>
  <si>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</si>
  <si>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</si>
  <si>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</si>
  <si>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</si>
  <si>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</si>
  <si>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</si>
  <si>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</si>
  <si>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</si>
  <si>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</si>
  <si>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</si>
  <si>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</si>
  <si>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</si>
  <si>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</si>
  <si>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</si>
  <si>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</si>
  <si>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</si>
  <si>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</si>
  <si>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</si>
  <si>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</si>
  <si>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</si>
  <si>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</si>
  <si>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</si>
  <si>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</si>
  <si>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</si>
  <si>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</si>
  <si>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</si>
  <si>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</si>
  <si>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</si>
  <si>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</si>
  <si>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</si>
  <si>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</si>
  <si>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</si>
  <si>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</si>
  <si>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</si>
  <si>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</si>
  <si>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</si>
  <si>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</si>
  <si>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</si>
  <si>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</si>
  <si>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</si>
  <si>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</si>
  <si>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</si>
  <si>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</si>
  <si>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</si>
  <si>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</si>
  <si>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</si>
  <si>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</si>
  <si>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</si>
  <si>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</si>
  <si>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</si>
  <si>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</si>
  <si>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</si>
  <si>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</si>
  <si>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</si>
  <si>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</si>
  <si>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</si>
  <si>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</si>
  <si>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</si>
  <si>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</si>
  <si>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</si>
  <si>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</si>
  <si>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</si>
  <si>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</si>
  <si>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</si>
  <si>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</si>
  <si>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</si>
  <si>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</si>
  <si>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</si>
  <si>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</si>
  <si>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</si>
  <si>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</si>
  <si>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</si>
  <si>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</si>
  <si>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</si>
  <si>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</si>
  <si>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</si>
  <si>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</si>
  <si>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</si>
  <si>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</si>
  <si>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</si>
  <si>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</si>
  <si>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</si>
  <si>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</si>
  <si>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</si>
  <si>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</si>
  <si>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</si>
  <si>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</si>
  <si>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</si>
  <si>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</si>
  <si>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</si>
  <si>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</si>
  <si>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</si>
  <si>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</si>
  <si>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</si>
  <si>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</si>
  <si>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</si>
  <si>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</si>
  <si>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</si>
  <si>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</si>
  <si>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</si>
  <si>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</si>
  <si>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</si>
  <si>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</si>
  <si>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</si>
  <si>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</si>
  <si>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</si>
  <si>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</si>
  <si>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</si>
  <si>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</si>
  <si>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</si>
  <si>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</si>
  <si>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</si>
  <si>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</si>
  <si>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</si>
  <si>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</si>
  <si>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</si>
  <si>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</si>
  <si>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</si>
  <si>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</si>
  <si>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</si>
  <si>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</si>
  <si>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</si>
  <si>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</si>
  <si>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</si>
  <si>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</si>
  <si>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</si>
  <si>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</si>
  <si>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</si>
  <si>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</si>
  <si>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</si>
  <si>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</si>
  <si>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</si>
  <si>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</si>
  <si>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</si>
  <si>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</si>
  <si>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</si>
  <si>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</si>
  <si>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</si>
  <si>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</si>
  <si>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</si>
  <si>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</si>
  <si>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</si>
  <si>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</si>
  <si>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</si>
  <si>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</si>
  <si>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</si>
  <si>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</si>
  <si>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</si>
  <si>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</si>
  <si>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</si>
  <si>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</si>
  <si>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</si>
  <si>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</si>
  <si>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</si>
  <si>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</si>
  <si>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</si>
  <si>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</si>
  <si>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</si>
  <si>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</si>
  <si>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</si>
  <si>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</si>
  <si>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</si>
  <si>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</si>
  <si>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</si>
  <si>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</si>
  <si>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</si>
  <si>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</si>
  <si>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</si>
  <si>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</si>
  <si>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</si>
  <si>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</si>
  <si>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</si>
  <si>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</si>
  <si>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</si>
  <si>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</si>
  <si>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</si>
  <si>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</si>
  <si>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</si>
  <si>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</si>
  <si>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</si>
  <si>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</si>
  <si>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</si>
  <si>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</si>
  <si>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</si>
  <si>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</si>
  <si>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</si>
  <si>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</si>
  <si>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</si>
  <si>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</si>
  <si>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</si>
  <si>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</si>
  <si>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</si>
  <si>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</si>
  <si>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</si>
  <si>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</si>
  <si>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</si>
  <si>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</si>
  <si>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</si>
  <si>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</si>
  <si>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</si>
  <si>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</si>
  <si>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</si>
  <si>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</si>
  <si>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</si>
  <si>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</si>
  <si>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</si>
  <si>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</si>
  <si>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</si>
  <si>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</si>
  <si>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</si>
  <si>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</si>
  <si>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</si>
  <si>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</si>
  <si>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</si>
  <si>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</si>
  <si>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</si>
  <si>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</si>
  <si>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</si>
  <si>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</si>
  <si>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</si>
  <si>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</si>
  <si>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</si>
  <si>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</si>
  <si>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</si>
  <si>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</si>
  <si>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</si>
  <si>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</si>
  <si>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</si>
  <si>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</si>
  <si>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</si>
  <si>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</si>
  <si>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</si>
  <si>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</si>
  <si>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</si>
  <si>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</si>
  <si>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</si>
  <si>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</si>
  <si>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</si>
  <si>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</si>
  <si>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</si>
  <si>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</si>
  <si>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</si>
  <si>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</si>
  <si>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</si>
  <si>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</si>
  <si>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</si>
  <si>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</si>
  <si>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</si>
  <si>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</si>
  <si>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</si>
  <si>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</si>
  <si>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</si>
  <si>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</si>
  <si>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</si>
  <si>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</si>
  <si>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</si>
  <si>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</si>
  <si>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</si>
  <si>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</si>
  <si>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</si>
  <si>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</si>
  <si>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</si>
  <si>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</si>
  <si>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</si>
  <si>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</si>
  <si>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</si>
  <si>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</si>
  <si>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</si>
  <si>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</si>
  <si>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</si>
  <si>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</si>
  <si>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</si>
  <si>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</si>
  <si>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</si>
  <si>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</si>
  <si>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</si>
  <si>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</si>
  <si>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</si>
  <si>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</si>
  <si>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</si>
  <si>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</si>
  <si>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</si>
  <si>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</si>
  <si>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</si>
  <si>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</si>
  <si>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</si>
  <si>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</si>
  <si>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</si>
  <si>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</si>
  <si>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</si>
  <si>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</si>
  <si>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</si>
  <si>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</si>
  <si>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</si>
  <si>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</si>
  <si>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</si>
  <si>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</si>
  <si>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</si>
  <si>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</si>
  <si>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</si>
  <si>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</si>
  <si>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</si>
  <si>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</si>
  <si>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</si>
  <si>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</si>
  <si>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</si>
  <si>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</si>
  <si>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</si>
  <si>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</si>
  <si>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</si>
  <si>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</si>
  <si>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</si>
  <si>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</si>
  <si>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</si>
  <si>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</si>
  <si>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</si>
  <si>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</si>
  <si>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</si>
  <si>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</si>
  <si>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</si>
  <si>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</si>
  <si>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</si>
  <si>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</si>
  <si>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</si>
  <si>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</si>
  <si>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</si>
  <si>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</si>
  <si>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</si>
  <si>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</si>
  <si>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</si>
  <si>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</si>
  <si>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</si>
  <si>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</si>
  <si>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</si>
  <si>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</si>
  <si>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</si>
  <si>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</si>
  <si>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</si>
  <si>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</si>
  <si>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</si>
  <si>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</si>
  <si>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</si>
  <si>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</si>
  <si>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</si>
  <si>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</si>
  <si>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</si>
  <si>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</si>
  <si>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</si>
  <si>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</si>
  <si>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</si>
  <si>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</si>
  <si>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</si>
  <si>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</si>
  <si>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</si>
  <si>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</si>
  <si>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</si>
  <si>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</si>
  <si>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</si>
  <si>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</si>
  <si>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</si>
  <si>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</si>
  <si>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</si>
  <si>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</si>
  <si>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</si>
  <si>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</si>
  <si>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</si>
  <si>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</si>
  <si>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</si>
  <si>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</si>
  <si>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</si>
  <si>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</si>
  <si>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</si>
  <si>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</si>
  <si>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</si>
  <si>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</si>
  <si>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</si>
  <si>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</si>
  <si>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</si>
  <si>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</si>
  <si>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</si>
  <si>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</si>
  <si>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</si>
  <si>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</si>
  <si>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</si>
  <si>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</si>
  <si>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</si>
  <si>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</si>
  <si>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</si>
  <si>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</si>
  <si>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</si>
  <si>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</si>
  <si>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</si>
  <si>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</si>
  <si>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</si>
  <si>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</si>
  <si>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</si>
  <si>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</si>
  <si>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</si>
  <si>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</si>
  <si>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</si>
  <si>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</si>
  <si>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</si>
  <si>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</si>
  <si>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</si>
  <si>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</si>
  <si>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</si>
  <si>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</si>
  <si>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</si>
  <si>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</si>
  <si>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</si>
  <si>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</si>
  <si>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</si>
  <si>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</si>
  <si>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</si>
  <si>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</si>
  <si>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</si>
  <si>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</si>
  <si>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</si>
  <si>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</si>
  <si>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</si>
  <si>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</si>
  <si>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</si>
  <si>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</si>
  <si>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</si>
  <si>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</si>
  <si>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</si>
  <si>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</si>
  <si>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</si>
  <si>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</si>
  <si>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</si>
  <si>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</si>
  <si>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</si>
  <si>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</si>
  <si>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</si>
  <si>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</si>
  <si>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</si>
  <si>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</si>
  <si>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</si>
  <si>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</si>
  <si>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</si>
  <si>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</si>
  <si>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</si>
  <si>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</si>
  <si>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</si>
  <si>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</si>
  <si>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</si>
  <si>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</si>
  <si>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</si>
  <si>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</si>
  <si>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</si>
  <si>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</si>
  <si>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</si>
  <si>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</si>
  <si>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</si>
  <si>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</si>
  <si>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</si>
  <si>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</si>
  <si>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</si>
  <si>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</si>
  <si>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</si>
  <si>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</si>
  <si>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</si>
  <si>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</si>
  <si>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</si>
  <si>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</si>
  <si>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</si>
  <si>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</si>
  <si>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</si>
  <si>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</si>
  <si>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</si>
  <si>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</si>
  <si>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</si>
  <si>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</si>
  <si>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</si>
  <si>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</si>
  <si>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</si>
  <si>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</si>
  <si>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</si>
  <si>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</si>
  <si>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</si>
  <si>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</si>
  <si>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</si>
  <si>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</si>
  <si>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</si>
  <si>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</si>
  <si>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</si>
  <si>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</si>
  <si>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</si>
  <si>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</si>
  <si>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</si>
  <si>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</si>
  <si>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</si>
  <si>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</si>
  <si>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</si>
  <si>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</si>
  <si>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</si>
  <si>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</si>
  <si>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</si>
  <si>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</si>
  <si>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</si>
  <si>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</si>
  <si>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</si>
  <si>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</si>
  <si>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</si>
  <si>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</si>
  <si>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</si>
  <si>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</si>
  <si>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</si>
  <si>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</si>
  <si>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</si>
  <si>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</si>
  <si>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</si>
  <si>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</si>
  <si>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</si>
  <si>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</si>
  <si>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</si>
  <si>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</si>
  <si>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</si>
  <si>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</si>
  <si>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</si>
  <si>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</si>
  <si>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</si>
  <si>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</si>
  <si>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</si>
  <si>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</si>
  <si>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</si>
  <si>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</si>
  <si>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</si>
  <si>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</si>
  <si>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</si>
  <si>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</si>
  <si>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</si>
  <si>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</si>
  <si>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</si>
  <si>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</si>
  <si>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</si>
  <si>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</si>
  <si>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</si>
  <si>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</si>
  <si>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</si>
  <si>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</si>
  <si>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</si>
  <si>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</si>
  <si>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</si>
  <si>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</si>
  <si>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</si>
  <si>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</si>
  <si>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</si>
  <si>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</si>
  <si>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</si>
  <si>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</si>
  <si>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</si>
  <si>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</si>
  <si>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</si>
  <si>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</si>
  <si>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</si>
  <si>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</si>
  <si>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</si>
  <si>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</si>
  <si>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</si>
  <si>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</si>
  <si>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</si>
  <si>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</si>
  <si>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</si>
  <si>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</si>
  <si>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</si>
  <si>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</si>
  <si>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</si>
  <si>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</si>
  <si>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</si>
  <si>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</si>
  <si>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</si>
  <si>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</si>
  <si>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</si>
  <si>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</si>
  <si>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</si>
  <si>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</si>
  <si>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</si>
  <si>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</si>
  <si>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</si>
  <si>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</si>
  <si>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</si>
  <si>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</si>
  <si>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</si>
  <si>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</si>
  <si>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</si>
  <si>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</si>
  <si>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</si>
  <si>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</si>
  <si>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</si>
  <si>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</si>
  <si>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</si>
  <si>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</si>
  <si>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</si>
  <si>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</si>
  <si>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</si>
  <si>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</si>
  <si>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</si>
  <si>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</si>
  <si>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</si>
  <si>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</si>
  <si>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</si>
  <si>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</si>
  <si>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</si>
  <si>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</si>
  <si>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</si>
  <si>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</si>
  <si>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</si>
  <si>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</si>
  <si>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</si>
  <si>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</si>
  <si>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</si>
  <si>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</si>
  <si>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</si>
  <si>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</si>
  <si>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</si>
  <si>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</si>
  <si>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</si>
  <si>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</si>
  <si>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</si>
  <si>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</si>
  <si>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</si>
  <si>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</si>
  <si>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</si>
  <si>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</si>
  <si>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</si>
  <si>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</si>
  <si>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</si>
  <si>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</si>
  <si>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</si>
  <si>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</si>
  <si>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</si>
  <si>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</si>
  <si>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</si>
  <si>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</si>
  <si>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</si>
  <si>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</si>
  <si>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</si>
  <si>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</si>
  <si>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</si>
  <si>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</si>
  <si>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</si>
  <si>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</si>
  <si>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</si>
  <si>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</si>
  <si>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</si>
  <si>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</si>
  <si>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</si>
  <si>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</si>
  <si>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</si>
  <si>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</si>
  <si>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</si>
  <si>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</si>
  <si>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</si>
  <si>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</si>
  <si>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</si>
  <si>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</si>
  <si>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</si>
  <si>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</si>
  <si>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</si>
  <si>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</si>
  <si>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</si>
  <si>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</si>
  <si>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</si>
  <si>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</si>
  <si>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</si>
  <si>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</si>
  <si>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</si>
  <si>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</si>
  <si>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</si>
  <si>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</si>
  <si>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</si>
  <si>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</si>
  <si>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</si>
  <si>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</si>
  <si>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</si>
  <si>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</si>
  <si>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</si>
  <si>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</si>
  <si>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</si>
  <si>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</si>
  <si>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</si>
  <si>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</si>
  <si>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</si>
  <si>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</si>
  <si>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</si>
  <si>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</si>
  <si>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</si>
  <si>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</si>
  <si>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</si>
  <si>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</si>
  <si>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</si>
  <si>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</si>
  <si>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</si>
  <si>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</si>
  <si>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</si>
  <si>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</si>
  <si>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</si>
  <si>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</si>
  <si>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</si>
  <si>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</si>
  <si>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</si>
  <si>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</si>
  <si>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</si>
  <si>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</si>
  <si>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</si>
  <si>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</si>
  <si>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</si>
  <si>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</si>
  <si>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</si>
  <si>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</si>
  <si>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</si>
  <si>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</si>
  <si>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</si>
  <si>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</si>
  <si>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</si>
  <si>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</si>
  <si>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</si>
  <si>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</si>
  <si>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</si>
  <si>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</si>
  <si>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</si>
  <si>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</si>
  <si>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</si>
  <si>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</si>
  <si>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</si>
  <si>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</si>
  <si>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</si>
  <si>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</si>
  <si>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</si>
  <si>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</si>
  <si>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</si>
  <si>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</si>
  <si>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</si>
  <si>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</si>
  <si>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</si>
  <si>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</si>
  <si>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</si>
  <si>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</si>
  <si>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</si>
  <si>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</si>
  <si>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</si>
  <si>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</si>
  <si>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</si>
  <si>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</si>
  <si>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</si>
  <si>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</si>
  <si>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</si>
  <si>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</si>
  <si>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</si>
  <si>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</si>
  <si>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</si>
  <si>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</si>
  <si>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</si>
  <si>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</si>
  <si>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</si>
  <si>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</si>
  <si>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</si>
  <si>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</si>
  <si>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</si>
  <si>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</si>
  <si>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</si>
  <si>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</si>
  <si>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</si>
  <si>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</si>
  <si>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</si>
  <si>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</si>
  <si>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</si>
  <si>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</si>
  <si>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</si>
  <si>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</si>
  <si>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</si>
  <si>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</si>
  <si>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</si>
  <si>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</si>
  <si>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</si>
  <si>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</si>
  <si>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</si>
  <si>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</si>
  <si>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</si>
  <si>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</si>
  <si>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</si>
  <si>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</si>
  <si>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</si>
  <si>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</si>
  <si>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</si>
  <si>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</si>
  <si>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</si>
  <si>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</si>
  <si>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</si>
  <si>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</si>
  <si>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</si>
  <si>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</si>
  <si>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</si>
  <si>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</si>
  <si>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</si>
  <si>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</si>
  <si>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</si>
  <si>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</si>
  <si>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</si>
  <si>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</si>
  <si>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</si>
  <si>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</si>
  <si>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</si>
  <si>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</si>
  <si>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</si>
  <si>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</si>
  <si>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</si>
  <si>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</si>
  <si>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</si>
  <si>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</si>
  <si>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</si>
  <si>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</si>
  <si>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</si>
  <si>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</si>
  <si>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</si>
  <si>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</si>
  <si>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</si>
  <si>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</si>
  <si>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</si>
  <si>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</si>
  <si>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</si>
  <si>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</si>
  <si>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</si>
  <si>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</si>
  <si>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</si>
  <si>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</si>
  <si>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</si>
  <si>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</si>
  <si>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</si>
  <si>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</si>
  <si>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</si>
  <si>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</si>
  <si>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</si>
  <si>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</si>
  <si>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</si>
  <si>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</si>
  <si>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</si>
  <si>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</si>
  <si>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</si>
  <si>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</si>
  <si>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</si>
  <si>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</si>
  <si>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</si>
  <si>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</si>
  <si>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</si>
  <si>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</si>
  <si>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</si>
  <si>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</si>
  <si>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</si>
  <si>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</si>
  <si>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</si>
  <si>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</si>
  <si>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</si>
  <si>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</si>
  <si>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</si>
  <si>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</si>
  <si>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</si>
  <si>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</si>
  <si>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</si>
  <si>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</si>
  <si>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</si>
  <si>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</si>
  <si>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</si>
  <si>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</si>
  <si>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</si>
  <si>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</si>
  <si>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</si>
  <si>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</si>
  <si>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</si>
  <si>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</si>
  <si>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</si>
  <si>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</si>
  <si>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</si>
  <si>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</si>
  <si>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</si>
  <si>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</si>
  <si>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</si>
  <si>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</si>
  <si>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</si>
  <si>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</si>
  <si>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</si>
  <si>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</si>
  <si>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</si>
  <si>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</si>
  <si>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</si>
  <si>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</si>
  <si>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</si>
  <si>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</si>
  <si>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</si>
  <si>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</si>
  <si>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</si>
  <si>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</si>
  <si>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</si>
  <si>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</si>
  <si>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</si>
  <si>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</si>
  <si>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</si>
  <si>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</si>
  <si>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</si>
  <si>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</si>
  <si>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</si>
  <si>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</si>
  <si>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</si>
  <si>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</si>
  <si>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</si>
  <si>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</si>
  <si>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</si>
  <si>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</si>
  <si>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</si>
  <si>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</si>
  <si>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</si>
  <si>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</si>
  <si>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</si>
  <si>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</si>
  <si>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</si>
  <si>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</si>
  <si>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</si>
  <si>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</si>
  <si>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</si>
  <si>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</si>
  <si>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</si>
  <si>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</si>
  <si>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</si>
  <si>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</si>
  <si>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</si>
  <si>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</si>
  <si>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</si>
  <si>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</si>
  <si>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</si>
  <si>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</si>
  <si>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</si>
  <si>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</si>
  <si>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</si>
  <si>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</si>
  <si>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</si>
  <si>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</si>
  <si>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</si>
  <si>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</si>
  <si>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</si>
  <si>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</si>
  <si>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</si>
  <si>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</si>
  <si>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</si>
  <si>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</si>
  <si>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</si>
  <si>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</si>
  <si>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</si>
  <si>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</si>
  <si>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</si>
  <si>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</si>
  <si>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</si>
  <si>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</si>
  <si>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</si>
  <si>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</si>
  <si>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</si>
  <si>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</si>
  <si>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</si>
  <si>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</si>
  <si>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</si>
  <si>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</si>
  <si>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</si>
  <si>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</si>
  <si>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</si>
  <si>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</si>
  <si>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</si>
  <si>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</si>
  <si>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</si>
  <si>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</si>
  <si>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</si>
  <si>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</si>
  <si>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</si>
  <si>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</si>
  <si>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</si>
  <si>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</si>
  <si>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</si>
  <si>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</si>
  <si>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</si>
  <si>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</si>
  <si>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</si>
  <si>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</si>
  <si>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</si>
  <si>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</si>
  <si>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</si>
  <si>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</si>
  <si>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</si>
  <si>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</si>
  <si>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</si>
  <si>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</si>
  <si>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</si>
  <si>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</si>
  <si>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</si>
  <si>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</si>
  <si>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</si>
  <si>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</si>
  <si>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</si>
  <si>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</si>
  <si>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</si>
  <si>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</si>
  <si>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</si>
  <si>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</si>
  <si>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</si>
  <si>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</si>
  <si>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</si>
  <si>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</si>
  <si>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</si>
  <si>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</si>
  <si>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</si>
  <si>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</si>
  <si>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</si>
  <si>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</si>
  <si>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</si>
  <si>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</si>
  <si>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</si>
  <si>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</si>
  <si>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</si>
  <si>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</si>
  <si>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</si>
  <si>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</si>
  <si>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</si>
  <si>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</si>
  <si>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</si>
  <si>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</si>
  <si>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</si>
  <si>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</si>
  <si>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</si>
  <si>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</si>
  <si>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</si>
  <si>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</si>
  <si>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</si>
  <si>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</si>
  <si>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</si>
  <si>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</si>
  <si>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</si>
  <si>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</si>
  <si>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</si>
  <si>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</si>
  <si>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</si>
  <si>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</si>
  <si>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</si>
  <si>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</si>
  <si>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</si>
  <si>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</si>
  <si>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</si>
  <si>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</si>
  <si>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</si>
  <si>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</si>
  <si>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</si>
  <si>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</si>
  <si>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</si>
  <si>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</si>
  <si>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</si>
  <si>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</si>
  <si>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</si>
  <si>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</si>
  <si>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</si>
  <si>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</si>
  <si>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</si>
  <si>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</si>
  <si>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</si>
  <si>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</si>
  <si>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</si>
  <si>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</si>
  <si>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</si>
  <si>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</si>
  <si>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</si>
  <si>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</si>
  <si>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</si>
  <si>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</si>
  <si>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</si>
  <si>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</si>
  <si>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</si>
  <si>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</si>
  <si>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</si>
  <si>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</si>
  <si>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</si>
  <si>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</si>
  <si>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</si>
  <si>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</si>
  <si>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</si>
  <si>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</si>
  <si>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</si>
  <si>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</si>
  <si>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</si>
  <si>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</si>
  <si>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</si>
  <si>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</si>
  <si>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</si>
  <si>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</si>
  <si>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</si>
  <si>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</si>
  <si>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</si>
  <si>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</si>
  <si>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</si>
  <si>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</si>
  <si>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</si>
  <si>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</si>
  <si>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</si>
  <si>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</si>
  <si>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</si>
  <si>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</si>
  <si>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</si>
  <si>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</si>
  <si>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</si>
  <si>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</si>
  <si>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</si>
  <si>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</si>
  <si>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</si>
  <si>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</si>
  <si>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</si>
  <si>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</si>
  <si>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</si>
  <si>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</si>
  <si>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</si>
  <si>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</si>
  <si>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</si>
  <si>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</si>
  <si>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</si>
  <si>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</si>
  <si>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</si>
  <si>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</si>
  <si>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</si>
  <si>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</si>
  <si>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</si>
  <si>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</si>
  <si>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</si>
  <si>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</si>
  <si>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</si>
  <si>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</si>
  <si>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</si>
  <si>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</si>
  <si>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</si>
  <si>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</si>
  <si>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</si>
  <si>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</si>
  <si>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</si>
  <si>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</si>
  <si>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</si>
  <si>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</si>
  <si>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</si>
  <si>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</si>
  <si>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</si>
  <si>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</si>
  <si>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</si>
  <si>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</si>
  <si>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</si>
  <si>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</si>
  <si>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</si>
  <si>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</si>
  <si>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</si>
  <si>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</si>
  <si>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</si>
  <si>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</si>
  <si>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</si>
  <si>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</si>
  <si>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</si>
  <si>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</si>
  <si>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</si>
  <si>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</si>
  <si>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</si>
  <si>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</si>
  <si>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</si>
  <si>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</si>
  <si>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</si>
  <si>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</si>
  <si>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</si>
  <si>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</si>
  <si>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</si>
  <si>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</si>
  <si>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</si>
  <si>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</si>
  <si>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</si>
  <si>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</si>
  <si>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</si>
  <si>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</si>
  <si>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</si>
  <si>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</si>
  <si>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</si>
  <si>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</si>
  <si>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</si>
  <si>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</si>
  <si>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</si>
  <si>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</si>
  <si>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</si>
  <si>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</si>
  <si>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</si>
  <si>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</si>
  <si>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</si>
  <si>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</si>
  <si>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</si>
  <si>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</si>
  <si>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</si>
  <si>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</si>
  <si>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</si>
  <si>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</si>
  <si>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</si>
  <si>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</si>
  <si>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</si>
  <si>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</si>
  <si>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</si>
  <si>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</si>
  <si>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</si>
  <si>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</si>
  <si>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</si>
  <si>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</si>
  <si>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</si>
  <si>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</si>
  <si>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</si>
  <si>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</si>
  <si>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</si>
  <si>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</si>
  <si>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</si>
  <si>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</si>
  <si>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</si>
  <si>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</si>
  <si>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</si>
  <si>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</si>
  <si>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</si>
  <si>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</si>
  <si>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</si>
  <si>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</si>
  <si>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</si>
  <si>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</si>
  <si>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</si>
  <si>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</si>
  <si>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</si>
  <si>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</si>
  <si>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</si>
  <si>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</si>
  <si>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</si>
  <si>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</si>
  <si>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</si>
  <si>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</si>
  <si>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</si>
  <si>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</si>
  <si>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</si>
  <si>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</si>
  <si>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</si>
  <si>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</si>
  <si>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</si>
  <si>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</si>
  <si>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</si>
  <si>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</si>
  <si>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</si>
  <si>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</si>
  <si>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</si>
  <si>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</si>
  <si>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</si>
  <si>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</si>
  <si>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</si>
  <si>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</si>
  <si>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</si>
  <si>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</si>
  <si>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</si>
  <si>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</si>
  <si>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</si>
  <si>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</si>
  <si>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</si>
  <si>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</si>
  <si>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</si>
  <si>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</si>
  <si>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</si>
  <si>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</si>
  <si>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</si>
  <si>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</si>
  <si>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</si>
  <si>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</si>
  <si>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</si>
  <si>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</si>
  <si>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</si>
  <si>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</si>
  <si>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</si>
  <si>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</si>
  <si>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</si>
  <si>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</si>
  <si>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</si>
  <si>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</si>
  <si>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</si>
  <si>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</si>
  <si>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</si>
  <si>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</si>
  <si>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</si>
  <si>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</si>
  <si>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</si>
  <si>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</si>
  <si>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</si>
  <si>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</si>
  <si>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</si>
  <si>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</si>
  <si>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</si>
  <si>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</si>
  <si>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</si>
  <si>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</si>
  <si>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</si>
  <si>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</si>
  <si>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</si>
  <si>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</si>
  <si>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</si>
  <si>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</si>
  <si>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</si>
  <si>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</si>
  <si>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</si>
  <si>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</si>
  <si>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</si>
  <si>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</si>
  <si>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</si>
  <si>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</si>
  <si>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</si>
  <si>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</si>
  <si>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</si>
  <si>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</si>
  <si>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</si>
  <si>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</si>
  <si>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</si>
  <si>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</si>
  <si>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</si>
  <si>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</si>
  <si>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</si>
  <si>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</si>
  <si>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</si>
  <si>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</si>
  <si>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</si>
  <si>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</si>
  <si>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</si>
  <si>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</si>
  <si>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</si>
  <si>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</si>
  <si>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</si>
  <si>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</si>
  <si>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</si>
  <si>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</si>
  <si>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</si>
  <si>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</si>
  <si>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</si>
  <si>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</si>
  <si>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</si>
  <si>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</si>
  <si>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</si>
  <si>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</si>
  <si>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</si>
  <si>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</si>
  <si>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</si>
  <si>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</si>
  <si>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</si>
  <si>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</si>
  <si>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</si>
  <si>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</si>
  <si>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</si>
  <si>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</si>
  <si>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</si>
  <si>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</si>
  <si>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</si>
  <si>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</si>
  <si>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</si>
  <si>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</si>
  <si>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</si>
  <si>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</si>
  <si>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</si>
  <si>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</si>
  <si>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</si>
  <si>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</si>
  <si>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</si>
  <si>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</si>
  <si>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</si>
  <si>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</si>
  <si>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</si>
  <si>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</si>
  <si>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</si>
  <si>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</si>
  <si>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</si>
  <si>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</si>
  <si>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</si>
  <si>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</si>
  <si>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</si>
  <si>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</si>
  <si>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</si>
  <si>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</si>
  <si>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</si>
  <si>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</si>
  <si>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</si>
  <si>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</si>
  <si>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</si>
  <si>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</si>
  <si>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</si>
  <si>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</si>
  <si>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</si>
  <si>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</si>
  <si>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</si>
  <si>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</si>
  <si>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</si>
  <si>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</si>
  <si>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</si>
  <si>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</si>
  <si>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</si>
  <si>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</si>
  <si>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</si>
  <si>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</si>
  <si>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</si>
  <si>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</si>
  <si>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</si>
  <si>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</si>
  <si>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</si>
  <si>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</si>
  <si>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</si>
  <si>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</si>
  <si>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</si>
  <si>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</si>
  <si>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</si>
  <si>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</si>
  <si>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</si>
  <si>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</si>
  <si>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</si>
  <si>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</si>
  <si>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</si>
  <si>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</si>
  <si>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</si>
  <si>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</si>
  <si>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</si>
  <si>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</si>
  <si>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</si>
  <si>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</si>
  <si>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</si>
  <si>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</si>
  <si>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</si>
  <si>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</si>
  <si>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</si>
  <si>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</si>
  <si>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</si>
  <si>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</si>
  <si>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</si>
  <si>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</si>
  <si>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</si>
  <si>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</si>
  <si>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</si>
  <si>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</si>
  <si>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</si>
  <si>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</si>
  <si>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</si>
  <si>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</si>
  <si>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</si>
  <si>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</si>
  <si>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</si>
  <si>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</si>
  <si>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</si>
  <si>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</si>
  <si>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</si>
  <si>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</si>
  <si>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</si>
  <si>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</si>
  <si>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</si>
  <si>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</si>
  <si>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</si>
  <si>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</si>
  <si>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</si>
  <si>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</si>
  <si>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</si>
  <si>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</si>
  <si>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</si>
  <si>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</si>
  <si>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</si>
  <si>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</si>
  <si>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</si>
  <si>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</si>
  <si>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</si>
  <si>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</si>
  <si>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</si>
  <si>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</si>
  <si>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</si>
  <si>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</si>
  <si>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</si>
  <si>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</si>
  <si>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</si>
  <si>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</si>
  <si>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</si>
  <si>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</si>
  <si>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</si>
  <si>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</si>
  <si>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</si>
  <si>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</si>
  <si>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</si>
  <si>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</si>
  <si>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</si>
  <si>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</si>
  <si>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</si>
  <si>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</si>
  <si>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</si>
  <si>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</si>
  <si>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</si>
  <si>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</si>
  <si>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</si>
  <si>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</si>
  <si>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</si>
  <si>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</si>
  <si>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</si>
  <si>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</si>
  <si>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</si>
  <si>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</si>
  <si>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</si>
  <si>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</si>
  <si>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</si>
  <si>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</si>
  <si>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</si>
  <si>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</si>
  <si>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</si>
  <si>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</si>
  <si>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</si>
  <si>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</si>
  <si>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</si>
  <si>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</si>
  <si>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</si>
  <si>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</si>
  <si>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</si>
  <si>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</si>
  <si>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</si>
  <si>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</si>
  <si>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</si>
  <si>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</si>
  <si>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</si>
  <si>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</si>
  <si>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</si>
  <si>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</si>
  <si>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</si>
  <si>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</si>
  <si>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</si>
  <si>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</si>
  <si>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</si>
  <si>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</si>
  <si>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</si>
  <si>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</si>
  <si>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</si>
  <si>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</si>
  <si>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</si>
  <si>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</si>
  <si>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</si>
  <si>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</si>
  <si>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</si>
  <si>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</si>
  <si>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</si>
  <si>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</si>
  <si>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</si>
  <si>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</si>
  <si>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</si>
  <si>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</si>
  <si>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</si>
  <si>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</si>
  <si>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</si>
  <si>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</si>
  <si>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</si>
  <si>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</si>
  <si>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</si>
  <si>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</si>
  <si>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</si>
  <si>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</si>
  <si>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</si>
  <si>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</si>
  <si>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</si>
  <si>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</si>
  <si>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</si>
  <si>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</si>
  <si>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</si>
  <si>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</si>
  <si>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</si>
  <si>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</si>
  <si>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</si>
  <si>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</si>
  <si>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</si>
  <si>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</si>
  <si>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</si>
  <si>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</si>
  <si>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</si>
  <si>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</si>
  <si>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</si>
  <si>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</si>
  <si>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</si>
  <si>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</si>
  <si>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</si>
  <si>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</si>
  <si>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</si>
  <si>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</si>
  <si>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</si>
  <si>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</si>
  <si>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</si>
  <si>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</si>
  <si>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</si>
  <si>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</si>
  <si>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</si>
  <si>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</si>
  <si>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</si>
  <si>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</si>
  <si>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</si>
  <si>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</si>
  <si>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</si>
  <si>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</si>
  <si>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</si>
  <si>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</si>
  <si>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</si>
  <si>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</si>
  <si>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</si>
  <si>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</si>
  <si>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</si>
  <si>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</si>
  <si>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</si>
  <si>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</si>
  <si>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</si>
  <si>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</si>
  <si>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</si>
  <si>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</si>
  <si>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</si>
  <si>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</si>
  <si>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</si>
  <si>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</si>
  <si>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</si>
  <si>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</si>
  <si>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</si>
  <si>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</si>
  <si>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</si>
  <si>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</si>
  <si>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</si>
  <si>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</si>
  <si>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</si>
  <si>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</si>
  <si>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</si>
  <si>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</si>
  <si>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</si>
  <si>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</si>
  <si>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</si>
  <si>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</si>
  <si>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</si>
  <si>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</si>
  <si>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</si>
  <si>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</si>
  <si>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</si>
  <si>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</si>
  <si>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</si>
  <si>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</si>
  <si>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</si>
  <si>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</si>
  <si>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</si>
  <si>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</si>
  <si>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</si>
  <si>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</si>
  <si>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</si>
  <si>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</si>
  <si>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</si>
  <si>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</si>
  <si>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</si>
  <si>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</si>
  <si>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</si>
  <si>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</si>
  <si>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</si>
  <si>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</si>
  <si>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</si>
  <si>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</si>
  <si>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</si>
  <si>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</si>
  <si>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</si>
  <si>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</si>
  <si>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</si>
  <si>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</si>
  <si>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</si>
  <si>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</si>
  <si>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</si>
  <si>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</si>
  <si>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</si>
  <si>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</si>
  <si>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</si>
  <si>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</si>
  <si>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</si>
  <si>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</si>
  <si>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</si>
  <si>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</si>
  <si>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</si>
  <si>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</si>
  <si>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</si>
  <si>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</si>
  <si>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</si>
  <si>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</si>
  <si>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</si>
  <si>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</si>
  <si>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</si>
  <si>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</si>
  <si>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</si>
  <si>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</si>
  <si>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</si>
  <si>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</si>
  <si>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</si>
  <si>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</si>
  <si>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</si>
  <si>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</si>
  <si>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</si>
  <si>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</si>
  <si>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</si>
  <si>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</si>
  <si>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</si>
  <si>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</si>
  <si>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</si>
  <si>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</si>
  <si>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</si>
  <si>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</si>
  <si>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</si>
  <si>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</si>
  <si>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</si>
  <si>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</si>
  <si>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</si>
  <si>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</si>
  <si>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</si>
  <si>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</si>
  <si>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</si>
  <si>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</si>
  <si>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</si>
  <si>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</si>
  <si>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</si>
  <si>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</si>
  <si>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</si>
  <si>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</si>
  <si>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</si>
  <si>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</si>
  <si>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</si>
  <si>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</si>
  <si>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</si>
  <si>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</si>
  <si>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</si>
  <si>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</si>
  <si>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</si>
  <si>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</si>
  <si>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</si>
  <si>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</si>
  <si>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</si>
  <si>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</si>
  <si>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</si>
  <si>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</si>
  <si>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</si>
  <si>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</si>
  <si>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</si>
  <si>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</si>
  <si>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</si>
  <si>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</si>
  <si>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</si>
  <si>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</si>
  <si>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</si>
  <si>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</si>
  <si>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</si>
  <si>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</si>
  <si>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</si>
  <si>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</si>
  <si>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</si>
  <si>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</si>
  <si>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</si>
  <si>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</si>
  <si>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</si>
  <si>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</si>
  <si>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</si>
  <si>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</si>
  <si>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</si>
  <si>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</si>
  <si>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</si>
  <si>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</si>
  <si>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</si>
  <si>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</si>
  <si>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</si>
  <si>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</si>
  <si>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</si>
  <si>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</si>
  <si>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</si>
  <si>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</si>
  <si>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</si>
  <si>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</si>
  <si>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</si>
  <si>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</si>
  <si>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</si>
  <si>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</si>
  <si>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</si>
  <si>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</si>
  <si>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</si>
  <si>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</si>
  <si>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</si>
  <si>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</si>
  <si>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</si>
  <si>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</si>
  <si>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</si>
  <si>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</si>
  <si>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</si>
  <si>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</si>
  <si>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</si>
  <si>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</si>
  <si>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</si>
  <si>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</si>
  <si>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</si>
  <si>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</si>
  <si>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</si>
  <si>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</si>
  <si>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</si>
  <si>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</si>
  <si>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</si>
  <si>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</si>
  <si>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</si>
  <si>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</si>
  <si>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</si>
  <si>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</si>
  <si>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</si>
  <si>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</si>
  <si>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</si>
  <si>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</si>
  <si>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</si>
  <si>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</si>
  <si>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</si>
  <si>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</si>
  <si>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</si>
  <si>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</si>
  <si>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</si>
  <si>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</si>
  <si>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</si>
  <si>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</si>
  <si>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</si>
  <si>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</si>
  <si>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</si>
  <si>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</si>
  <si>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</si>
  <si>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</si>
  <si>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</si>
  <si>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</si>
  <si>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</si>
  <si>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</si>
  <si>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</si>
  <si>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</si>
  <si>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</si>
  <si>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</si>
  <si>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</si>
  <si>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</si>
  <si>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</si>
  <si>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</si>
  <si>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</si>
  <si>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</si>
  <si>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</si>
  <si>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</si>
  <si>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</si>
  <si>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</si>
  <si>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</si>
  <si>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</si>
  <si>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</si>
  <si>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</si>
  <si>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</si>
  <si>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</si>
  <si>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</si>
  <si>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</si>
  <si>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</si>
  <si>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</si>
  <si>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</si>
  <si>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</si>
  <si>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</si>
  <si>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</si>
  <si>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</si>
  <si>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</si>
  <si>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</si>
  <si>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</si>
  <si>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</si>
  <si>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</si>
  <si>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</si>
  <si>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</si>
  <si>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</si>
  <si>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</si>
  <si>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</si>
  <si>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</si>
  <si>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</si>
  <si>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</si>
  <si>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</si>
  <si>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</si>
  <si>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</si>
  <si>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</si>
  <si>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</si>
  <si>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</si>
  <si>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</si>
  <si>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</si>
  <si>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</si>
  <si>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</si>
  <si>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</si>
  <si>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</si>
  <si>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</si>
  <si>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</si>
  <si>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</si>
  <si>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</si>
  <si>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</si>
  <si>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</si>
  <si>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</si>
  <si>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</si>
  <si>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</si>
  <si>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</si>
  <si>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</si>
  <si>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</si>
  <si>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</si>
  <si>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</si>
  <si>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</si>
  <si>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</si>
  <si>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</si>
  <si>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</si>
  <si>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</si>
  <si>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</si>
  <si>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</si>
  <si>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</si>
  <si>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</si>
  <si>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</si>
  <si>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</si>
  <si>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</si>
  <si>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</si>
  <si>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</si>
  <si>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</si>
  <si>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</si>
  <si>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</si>
  <si>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</si>
  <si>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</si>
  <si>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</si>
  <si>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</si>
  <si>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</si>
  <si>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</si>
  <si>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</si>
  <si>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</si>
  <si>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</si>
  <si>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</si>
  <si>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</si>
  <si>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</si>
  <si>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</si>
  <si>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</si>
  <si>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</si>
  <si>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</si>
  <si>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</si>
  <si>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</si>
  <si>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</si>
  <si>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</si>
  <si>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</si>
  <si>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</si>
  <si>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</si>
  <si>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</si>
  <si>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</si>
  <si>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</si>
  <si>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</si>
  <si>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</si>
  <si>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</si>
  <si>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</si>
  <si>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</si>
  <si>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</si>
  <si>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</si>
  <si>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</si>
  <si>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</si>
  <si>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</si>
  <si>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</si>
  <si>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</si>
  <si>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</si>
  <si>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</si>
  <si>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</si>
  <si>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</si>
  <si>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</si>
  <si>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</si>
  <si>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</si>
  <si>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</si>
  <si>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</si>
  <si>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</si>
  <si>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</si>
  <si>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</si>
  <si>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</si>
  <si>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</si>
  <si>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</si>
  <si>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</si>
  <si>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</si>
  <si>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</si>
  <si>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</si>
  <si>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</si>
  <si>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</si>
  <si>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</si>
  <si>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</si>
  <si>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</si>
  <si>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</si>
  <si>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</si>
  <si>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</si>
  <si>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</si>
  <si>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</si>
  <si>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</si>
  <si>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</si>
  <si>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</si>
  <si>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</si>
  <si>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</si>
  <si>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</si>
  <si>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</si>
  <si>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</si>
  <si>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</si>
  <si>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</si>
  <si>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</si>
  <si>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</si>
  <si>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</si>
  <si>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</si>
  <si>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</si>
  <si>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</si>
  <si>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</si>
  <si>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</si>
  <si>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</si>
  <si>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</si>
  <si>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</si>
  <si>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</si>
  <si>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</si>
  <si>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</si>
  <si>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</si>
  <si>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</si>
  <si>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</si>
  <si>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</si>
  <si>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</si>
  <si>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</si>
  <si>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</si>
  <si>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</si>
  <si>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</si>
  <si>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</si>
  <si>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</si>
  <si>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</si>
  <si>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</si>
  <si>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</si>
  <si>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</si>
  <si>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</si>
  <si>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</si>
  <si>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</si>
  <si>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</si>
  <si>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</si>
  <si>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</si>
  <si>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</si>
  <si>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</si>
  <si>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</si>
  <si>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</si>
  <si>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</si>
  <si>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</si>
  <si>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</si>
  <si>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</si>
  <si>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</si>
  <si>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</si>
  <si>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</si>
  <si>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</si>
  <si>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</si>
  <si>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</si>
  <si>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</si>
  <si>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</si>
  <si>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</si>
  <si>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</si>
  <si>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</si>
  <si>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</si>
  <si>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</si>
  <si>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</si>
  <si>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</si>
  <si>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</si>
  <si>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</si>
  <si>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</si>
  <si>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</si>
  <si>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</si>
  <si>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</si>
  <si>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</si>
  <si>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</si>
  <si>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</si>
  <si>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</si>
  <si>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</si>
  <si>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</si>
  <si>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</si>
  <si>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</si>
  <si>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</si>
  <si>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</si>
  <si>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</si>
  <si>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</si>
  <si>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</si>
  <si>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</si>
  <si>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</si>
  <si>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</si>
  <si>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</si>
  <si>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</si>
  <si>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</si>
  <si>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</si>
  <si>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</si>
  <si>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</si>
  <si>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</si>
  <si>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</si>
  <si>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</si>
  <si>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</si>
  <si>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</si>
  <si>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</si>
  <si>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</si>
  <si>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</si>
  <si>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</si>
  <si>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</si>
  <si>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</si>
  <si>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</si>
  <si>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</si>
  <si>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</si>
  <si>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</si>
  <si>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</si>
  <si>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</si>
  <si>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</si>
  <si>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</si>
  <si>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</si>
  <si>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</si>
  <si>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</si>
  <si>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</si>
  <si>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</si>
  <si>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</si>
  <si>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</si>
  <si>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</si>
  <si>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</si>
  <si>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</si>
  <si>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</si>
  <si>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</si>
  <si>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</si>
  <si>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</si>
  <si>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</si>
  <si>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</si>
  <si>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</si>
  <si>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</si>
  <si>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</si>
  <si>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</si>
  <si>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</si>
  <si>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</si>
  <si>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</si>
  <si>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</si>
  <si>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</si>
  <si>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</si>
  <si>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</si>
  <si>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</si>
  <si>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</si>
  <si>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</si>
  <si>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</si>
  <si>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</si>
  <si>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</si>
  <si>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</si>
  <si>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</si>
  <si>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</si>
  <si>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</si>
  <si>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</si>
  <si>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</si>
  <si>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</si>
  <si>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</si>
  <si>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</si>
  <si>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</si>
  <si>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</si>
  <si>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</si>
  <si>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</si>
  <si>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</si>
  <si>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</si>
  <si>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</si>
  <si>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</si>
  <si>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</si>
  <si>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</si>
  <si>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</si>
  <si>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</si>
  <si>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</si>
  <si>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</si>
  <si>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</si>
  <si>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</si>
  <si>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</si>
  <si>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</si>
  <si>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</si>
  <si>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</si>
  <si>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</si>
  <si>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</si>
  <si>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</si>
  <si>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</si>
  <si>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</si>
  <si>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</si>
  <si>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</si>
  <si>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</si>
  <si>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</si>
  <si>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</si>
  <si>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</si>
  <si>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</si>
  <si>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</si>
  <si>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</si>
  <si>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</si>
  <si>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</si>
  <si>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</si>
  <si>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</si>
  <si>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</si>
  <si>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</si>
  <si>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</si>
  <si>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</si>
  <si>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</si>
  <si>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</si>
  <si>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</si>
  <si>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</si>
  <si>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</si>
  <si>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</si>
  <si>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</si>
  <si>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</si>
  <si>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</si>
  <si>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</si>
  <si>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</si>
  <si>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</si>
  <si>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</si>
  <si>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</si>
  <si>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</si>
  <si>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</si>
  <si>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</si>
  <si>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</si>
  <si>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</si>
  <si>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</si>
  <si>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</si>
  <si>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</si>
  <si>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</si>
  <si>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</si>
  <si>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</si>
  <si>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</si>
  <si>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</si>
  <si>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</si>
  <si>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</si>
  <si>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</si>
  <si>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</si>
  <si>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</si>
  <si>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</si>
  <si>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</si>
  <si>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</si>
  <si>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</si>
  <si>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</si>
  <si>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</si>
  <si>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</si>
  <si>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</si>
  <si>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</si>
  <si>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</si>
  <si>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</si>
  <si>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</si>
  <si>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</si>
  <si>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</si>
  <si>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</si>
  <si>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</si>
  <si>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</si>
  <si>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</si>
  <si>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</si>
  <si>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</si>
  <si>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</si>
  <si>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</si>
  <si>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</si>
  <si>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</si>
  <si>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</si>
  <si>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</si>
  <si>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</si>
  <si>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</si>
  <si>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</si>
  <si>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</si>
  <si>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</si>
  <si>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</si>
  <si>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</si>
  <si>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</si>
  <si>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</si>
  <si>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</si>
  <si>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</si>
  <si>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</si>
  <si>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</si>
  <si>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</si>
  <si>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</si>
  <si>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</si>
  <si>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</si>
  <si>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</si>
  <si>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</si>
  <si>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</si>
  <si>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</si>
  <si>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</si>
  <si>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</si>
  <si>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</si>
  <si>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</si>
  <si>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</si>
  <si>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</si>
  <si>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</si>
  <si>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</si>
  <si>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</si>
  <si>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</si>
  <si>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</si>
  <si>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</si>
  <si>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</si>
  <si>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</si>
  <si>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</si>
  <si>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</si>
  <si>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</si>
  <si>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</si>
  <si>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</si>
  <si>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</si>
  <si>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</si>
  <si>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</si>
  <si>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</si>
  <si>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</si>
  <si>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</si>
  <si>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</si>
  <si>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</si>
  <si>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</si>
  <si>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</si>
  <si>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</si>
  <si>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</si>
  <si>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</si>
  <si>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</si>
  <si>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</si>
  <si>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</si>
  <si>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</si>
  <si>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</si>
  <si>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</si>
  <si>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</si>
  <si>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</si>
  <si>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</si>
  <si>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</si>
  <si>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</si>
  <si>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</si>
  <si>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</si>
  <si>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</si>
  <si>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</si>
  <si>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</si>
  <si>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</si>
  <si>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</si>
  <si>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</si>
  <si>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</si>
  <si>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</si>
  <si>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</si>
  <si>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</si>
  <si>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</si>
  <si>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</si>
  <si>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</si>
  <si>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</si>
  <si>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</si>
  <si>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</si>
  <si>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</si>
  <si>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</si>
  <si>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</si>
  <si>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</si>
  <si>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</si>
  <si>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</si>
  <si>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</si>
  <si>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</si>
  <si>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</si>
  <si>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</si>
  <si>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</si>
  <si>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</si>
  <si>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</si>
  <si>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</si>
  <si>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</si>
  <si>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</si>
  <si>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</si>
  <si>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</si>
  <si>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</si>
  <si>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</si>
  <si>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</si>
  <si>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</si>
  <si>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</si>
  <si>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</si>
  <si>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</si>
  <si>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</si>
  <si>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</si>
  <si>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</si>
  <si>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</si>
  <si>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</si>
  <si>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</si>
  <si>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</si>
  <si>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</si>
  <si>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</si>
  <si>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</si>
  <si>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</si>
  <si>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</si>
  <si>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</si>
  <si>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</si>
  <si>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</si>
  <si>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</si>
  <si>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</si>
  <si>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</si>
  <si>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</si>
  <si>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</si>
  <si>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</si>
  <si>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</si>
  <si>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</si>
  <si>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</si>
  <si>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</si>
  <si>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</si>
  <si>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</si>
  <si>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</si>
  <si>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</si>
  <si>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</si>
  <si>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</si>
  <si>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</si>
  <si>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</si>
  <si>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</si>
  <si>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</si>
  <si>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</si>
  <si>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</si>
  <si>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</si>
  <si>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</si>
  <si>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</si>
  <si>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</si>
  <si>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</si>
  <si>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</si>
  <si>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</si>
  <si>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</si>
  <si>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</si>
  <si>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</si>
  <si>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</si>
  <si>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</si>
  <si>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</si>
  <si>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</si>
  <si>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</si>
  <si>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</si>
  <si>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</si>
  <si>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</si>
  <si>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</si>
  <si>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</si>
  <si>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</si>
  <si>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</si>
  <si>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</si>
  <si>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</si>
  <si>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</si>
  <si>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</si>
  <si>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</si>
  <si>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</si>
  <si>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</si>
  <si>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</si>
  <si>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</si>
  <si>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</si>
  <si>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</si>
  <si>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</si>
  <si>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</si>
  <si>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</si>
  <si>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</si>
  <si>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</si>
  <si>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</si>
  <si>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</si>
  <si>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</si>
  <si>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</si>
  <si>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</si>
  <si>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</si>
  <si>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</si>
  <si>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</si>
  <si>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</si>
  <si>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</si>
  <si>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</si>
  <si>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</si>
  <si>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</si>
  <si>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</si>
  <si>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</si>
  <si>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</si>
  <si>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</si>
  <si>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</si>
  <si>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</si>
  <si>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</si>
  <si>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</si>
  <si>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</si>
  <si>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</si>
  <si>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</si>
  <si>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</si>
  <si>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</si>
  <si>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</si>
  <si>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</si>
  <si>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</si>
  <si>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</si>
  <si>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</si>
  <si>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</si>
  <si>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</si>
  <si>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</si>
  <si>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</si>
  <si>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</si>
  <si>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</si>
  <si>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</si>
  <si>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</si>
  <si>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</si>
  <si>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</si>
  <si>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</si>
  <si>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</si>
  <si>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</si>
  <si>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</si>
  <si>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</si>
  <si>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</si>
  <si>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</si>
  <si>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</si>
  <si>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</si>
  <si>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</si>
  <si>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</si>
  <si>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</si>
  <si>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</si>
  <si>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</si>
  <si>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</si>
  <si>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</si>
  <si>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</si>
  <si>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</si>
  <si>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</si>
  <si>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</si>
  <si>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</si>
  <si>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</si>
  <si>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</si>
  <si>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</si>
  <si>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</si>
  <si>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</si>
  <si>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</si>
  <si>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</si>
  <si>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</si>
  <si>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</si>
  <si>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</si>
  <si>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</si>
  <si>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</si>
  <si>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</si>
  <si>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</si>
  <si>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</si>
  <si>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</si>
  <si>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</si>
  <si>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</si>
  <si>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</si>
  <si>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</si>
  <si>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</si>
  <si>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</si>
  <si>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</si>
  <si>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</si>
  <si>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</si>
  <si>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</si>
  <si>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</si>
  <si>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</si>
  <si>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</si>
  <si>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</si>
  <si>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</si>
  <si>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</si>
  <si>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</si>
  <si>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</si>
  <si>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</si>
  <si>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</si>
  <si>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</si>
  <si>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</si>
  <si>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</si>
  <si>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</si>
  <si>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</si>
  <si>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</si>
  <si>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</si>
  <si>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</si>
  <si>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</si>
  <si>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</si>
  <si>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</si>
  <si>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</si>
  <si>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</si>
  <si>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</si>
  <si>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</si>
  <si>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</si>
  <si>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</si>
  <si>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</si>
  <si>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</si>
  <si>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</si>
  <si>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</si>
  <si>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</si>
  <si>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</si>
  <si>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</si>
  <si>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</si>
  <si>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</si>
  <si>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</si>
  <si>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</si>
  <si>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</si>
  <si>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</si>
  <si>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</si>
  <si>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</si>
  <si>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</si>
  <si>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</si>
  <si>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</si>
  <si>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</si>
  <si>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</si>
  <si>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</si>
  <si>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</si>
  <si>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</si>
  <si>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</si>
  <si>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</si>
  <si>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</si>
  <si>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</si>
  <si>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</si>
  <si>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</si>
  <si>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</si>
  <si>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</si>
  <si>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</si>
  <si>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</si>
  <si>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</si>
  <si>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</si>
  <si>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</si>
  <si>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</si>
  <si>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</si>
  <si>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</si>
  <si>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</si>
  <si>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</si>
  <si>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</si>
  <si>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</si>
  <si>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</si>
  <si>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</si>
  <si>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</si>
  <si>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</si>
  <si>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</si>
  <si>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</si>
  <si>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</si>
  <si>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</si>
  <si>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</si>
  <si>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</si>
  <si>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</si>
  <si>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</si>
  <si>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</si>
  <si>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</si>
  <si>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</si>
  <si>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</si>
  <si>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</si>
  <si>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</si>
  <si>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</si>
  <si>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</si>
  <si>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</si>
  <si>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</si>
  <si>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</si>
  <si>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</si>
  <si>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</si>
  <si>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</si>
  <si>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</si>
  <si>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</si>
  <si>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</si>
  <si>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</si>
  <si>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</si>
  <si>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</si>
  <si>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</si>
  <si>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</si>
  <si>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</si>
  <si>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</si>
  <si>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</si>
  <si>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</si>
  <si>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</si>
  <si>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</si>
  <si>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</si>
  <si>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</si>
  <si>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</si>
  <si>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</si>
  <si>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</si>
  <si>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</si>
  <si>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</si>
  <si>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</si>
  <si>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</si>
  <si>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</si>
  <si>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</si>
  <si>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</si>
  <si>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</si>
  <si>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</si>
  <si>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</si>
  <si>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</si>
  <si>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</si>
  <si>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</si>
  <si>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</si>
  <si>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</si>
  <si>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</si>
  <si>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</si>
  <si>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</si>
  <si>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</si>
  <si>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</si>
  <si>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</si>
  <si>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</si>
  <si>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</si>
  <si>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</si>
  <si>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</si>
  <si>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</si>
  <si>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</si>
  <si>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</si>
  <si>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</si>
  <si>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</si>
  <si>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</si>
  <si>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</si>
  <si>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</si>
  <si>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</si>
  <si>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</si>
  <si>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</si>
  <si>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</si>
  <si>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</si>
  <si>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</si>
  <si>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</si>
  <si>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</si>
  <si>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</si>
  <si>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</si>
  <si>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</si>
  <si>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</si>
  <si>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</si>
  <si>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</si>
  <si>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</si>
  <si>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</si>
  <si>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</si>
  <si>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</si>
  <si>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</si>
  <si>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</si>
  <si>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</si>
  <si>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</si>
  <si>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</si>
  <si>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</si>
  <si>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</si>
  <si>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</si>
  <si>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</si>
  <si>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</si>
  <si>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</si>
  <si>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</si>
  <si>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</si>
  <si>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</si>
  <si>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</si>
  <si>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</si>
  <si>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</si>
  <si>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</si>
  <si>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</si>
  <si>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</si>
  <si>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</si>
  <si>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</si>
  <si>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</si>
  <si>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</si>
  <si>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</si>
  <si>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</si>
  <si>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</si>
  <si>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</si>
  <si>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</si>
  <si>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</si>
  <si>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</si>
  <si>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</si>
  <si>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</si>
  <si>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</si>
  <si>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</si>
  <si>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</si>
  <si>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</si>
  <si>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</si>
  <si>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</si>
  <si>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</si>
  <si>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</si>
  <si>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</si>
  <si>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</si>
  <si>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</si>
  <si>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</si>
  <si>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</si>
  <si>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</si>
  <si>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</si>
  <si>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</si>
  <si>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</si>
  <si>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</si>
  <si>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</si>
  <si>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</si>
  <si>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</si>
  <si>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</si>
  <si>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</si>
  <si>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</si>
  <si>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</si>
  <si>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</si>
  <si>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</si>
  <si>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</si>
  <si>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</si>
  <si>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</si>
  <si>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</si>
  <si>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</si>
  <si>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</si>
  <si>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</si>
  <si>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</si>
  <si>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</si>
  <si>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</si>
  <si>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</si>
  <si>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</si>
  <si>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</si>
  <si>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</si>
  <si>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</si>
  <si>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</si>
  <si>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</si>
  <si>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</si>
  <si>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</si>
  <si>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</si>
  <si>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</si>
  <si>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</si>
  <si>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</si>
  <si>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</si>
  <si>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</si>
  <si>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</si>
  <si>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</si>
  <si>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</si>
  <si>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</si>
  <si>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</si>
  <si>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</si>
  <si>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</si>
  <si>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</si>
  <si>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</si>
  <si>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</si>
  <si>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</si>
  <si>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</si>
  <si>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</si>
  <si>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</si>
  <si>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</si>
  <si>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</si>
  <si>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</si>
  <si>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</si>
  <si>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</si>
  <si>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</si>
  <si>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</si>
  <si>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</si>
  <si>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</si>
  <si>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</si>
  <si>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</si>
  <si>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</si>
  <si>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</si>
  <si>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</si>
  <si>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</si>
  <si>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</si>
  <si>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</si>
  <si>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</si>
  <si>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</si>
  <si>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</si>
  <si>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</si>
  <si>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</si>
  <si>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</si>
  <si>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</si>
  <si>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</si>
  <si>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</si>
  <si>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</si>
  <si>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</si>
  <si>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</si>
  <si>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</si>
  <si>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</si>
  <si>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</si>
  <si>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</si>
  <si>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</si>
  <si>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</si>
  <si>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</si>
  <si>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</si>
  <si>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</si>
  <si>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</si>
  <si>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</si>
  <si>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</si>
  <si>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</si>
  <si>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</si>
  <si>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</si>
  <si>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</si>
  <si>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</si>
  <si>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</si>
  <si>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</si>
  <si>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</si>
  <si>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</si>
  <si>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</si>
  <si>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</si>
  <si>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</si>
  <si>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</si>
  <si>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</si>
  <si>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</si>
  <si>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</si>
  <si>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</si>
  <si>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</si>
  <si>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</si>
  <si>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</si>
  <si>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</si>
  <si>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</si>
  <si>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</si>
  <si>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</si>
  <si>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</si>
  <si>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</si>
  <si>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</si>
  <si>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</si>
  <si>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</si>
  <si>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</si>
  <si>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</si>
  <si>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</si>
  <si>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</si>
  <si>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</si>
  <si>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</si>
  <si>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</si>
  <si>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</si>
  <si>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</si>
  <si>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</si>
  <si>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</si>
  <si>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</si>
  <si>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</si>
  <si>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</si>
  <si>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</si>
  <si>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</si>
  <si>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</si>
  <si>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</si>
  <si>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</si>
  <si>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</si>
  <si>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</si>
  <si>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</si>
  <si>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</si>
  <si>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</si>
  <si>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</si>
  <si>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</si>
  <si>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</si>
  <si>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</si>
  <si>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</si>
  <si>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</si>
  <si>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</si>
  <si>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</si>
  <si>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</si>
  <si>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</si>
  <si>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</si>
  <si>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</si>
  <si>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</si>
  <si>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</si>
  <si>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</si>
  <si>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</si>
  <si>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</si>
  <si>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</si>
  <si>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</si>
  <si>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</si>
  <si>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</si>
  <si>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</si>
  <si>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</si>
  <si>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</si>
  <si>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</si>
  <si>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</si>
  <si>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</si>
  <si>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</si>
  <si>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</si>
  <si>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</si>
  <si>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</si>
  <si>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</si>
  <si>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</si>
  <si>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</si>
  <si>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</si>
  <si>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</si>
  <si>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</si>
  <si>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</si>
  <si>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</si>
  <si>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</si>
  <si>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</si>
  <si>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</si>
  <si>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</si>
  <si>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</si>
  <si>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</si>
  <si>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</si>
  <si>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</si>
  <si>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</si>
  <si>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</si>
  <si>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</si>
  <si>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</si>
  <si>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</si>
  <si>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</si>
  <si>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</si>
  <si>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</si>
  <si>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</si>
  <si>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</si>
  <si>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</si>
  <si>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</si>
  <si>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</si>
  <si>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</si>
  <si>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</si>
  <si>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</si>
  <si>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</si>
  <si>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</si>
  <si>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</si>
  <si>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</si>
  <si>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</si>
  <si>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</si>
  <si>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</si>
  <si>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</si>
  <si>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</si>
  <si>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</si>
  <si>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</si>
  <si>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</si>
  <si>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</si>
  <si>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</si>
  <si>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</si>
  <si>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</si>
  <si>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</si>
  <si>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</si>
  <si>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</si>
  <si>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</si>
  <si>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</si>
  <si>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</si>
  <si>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</si>
  <si>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</si>
  <si>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</si>
  <si>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</si>
  <si>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</si>
  <si>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</si>
  <si>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</si>
  <si>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</si>
  <si>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</si>
  <si>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</si>
  <si>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</si>
  <si>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</si>
  <si>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</si>
  <si>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</si>
  <si>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</si>
  <si>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</si>
  <si>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</si>
  <si>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</si>
  <si>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</si>
  <si>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</si>
  <si>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</si>
  <si>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</si>
  <si>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</si>
  <si>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</si>
  <si>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</si>
  <si>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</si>
  <si>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</si>
  <si>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</si>
  <si>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</si>
  <si>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</si>
  <si>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</si>
  <si>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</si>
  <si>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</si>
  <si>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</si>
  <si>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</si>
  <si>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</si>
  <si>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</si>
  <si>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</si>
  <si>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</si>
  <si>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</si>
  <si>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</si>
  <si>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</si>
  <si>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</si>
  <si>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</si>
  <si>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</si>
  <si>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</si>
  <si>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</si>
  <si>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</si>
  <si>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</si>
  <si>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</si>
  <si>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</si>
  <si>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</si>
  <si>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</si>
  <si>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</si>
  <si>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</si>
  <si>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</si>
  <si>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</si>
  <si>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</si>
  <si>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</si>
  <si>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</si>
  <si>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</si>
  <si>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</si>
  <si>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</si>
  <si>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</si>
  <si>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</si>
  <si>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</si>
  <si>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</si>
  <si>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</si>
  <si>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</si>
  <si>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</si>
  <si>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</si>
  <si>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</si>
  <si>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</si>
  <si>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</si>
  <si>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</si>
  <si>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</si>
  <si>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</si>
  <si>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</si>
  <si>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</si>
  <si>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</si>
  <si>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</si>
  <si>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</si>
  <si>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</si>
  <si>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</si>
  <si>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</si>
  <si>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</si>
  <si>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</si>
  <si>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</si>
  <si>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</si>
  <si>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</si>
  <si>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</si>
  <si>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</si>
  <si>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</si>
  <si>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</si>
  <si>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</si>
  <si>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</si>
  <si>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</si>
  <si>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</si>
  <si>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</si>
  <si>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</si>
  <si>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</si>
  <si>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</si>
  <si>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</si>
  <si>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</si>
  <si>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</si>
  <si>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</si>
  <si>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</si>
  <si>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</si>
  <si>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</si>
  <si>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</si>
  <si>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</si>
  <si>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</si>
  <si>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</si>
  <si>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</si>
  <si>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</si>
  <si>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</si>
  <si>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</si>
  <si>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</si>
  <si>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</si>
  <si>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</si>
  <si>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</si>
  <si>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</si>
  <si>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</si>
  <si>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</si>
  <si>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</si>
  <si>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</si>
  <si>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</si>
  <si>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</si>
  <si>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</si>
  <si>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</si>
  <si>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</si>
  <si>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</si>
  <si>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</si>
  <si>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</si>
  <si>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</si>
  <si>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</si>
  <si>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</si>
  <si>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</si>
  <si>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</si>
  <si>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</si>
  <si>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</si>
  <si>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</si>
  <si>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</si>
  <si>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</si>
  <si>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</si>
  <si>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</si>
  <si>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</si>
  <si>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</si>
  <si>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</si>
  <si>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</si>
  <si>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</si>
  <si>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</si>
  <si>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</si>
  <si>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</si>
  <si>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</si>
  <si>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</si>
  <si>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</si>
  <si>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</si>
  <si>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</si>
  <si>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</si>
  <si>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</si>
  <si>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</si>
  <si>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</si>
  <si>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</si>
  <si>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</si>
  <si>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</si>
  <si>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</si>
  <si>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</si>
  <si>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</si>
  <si>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</si>
  <si>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</si>
  <si>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</si>
  <si>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</si>
  <si>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</si>
  <si>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</si>
  <si>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</si>
  <si>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</si>
  <si>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</si>
  <si>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</si>
  <si>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</si>
  <si>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</si>
  <si>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</si>
  <si>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</si>
  <si>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</si>
  <si>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</si>
  <si>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</si>
  <si>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</si>
  <si>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</si>
  <si>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</si>
  <si>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</si>
  <si>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</si>
  <si>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</si>
  <si>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</si>
  <si>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</si>
  <si>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</si>
  <si>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</si>
  <si>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</si>
  <si>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</si>
  <si>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</si>
  <si>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</si>
  <si>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</si>
  <si>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</si>
  <si>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</si>
  <si>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</si>
  <si>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</si>
  <si>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</si>
  <si>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</si>
  <si>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</si>
  <si>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</si>
  <si>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</si>
  <si>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</si>
  <si>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</si>
  <si>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</si>
  <si>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</si>
  <si>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</si>
  <si>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</si>
  <si>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</si>
  <si>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</si>
  <si>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</si>
  <si>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</si>
  <si>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</si>
  <si>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</si>
  <si>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</si>
  <si>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</si>
  <si>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</si>
  <si>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</si>
  <si>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</si>
  <si>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</si>
  <si>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</si>
  <si>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</si>
  <si>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</si>
  <si>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</si>
  <si>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</si>
  <si>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</si>
  <si>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</si>
  <si>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</si>
  <si>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</si>
  <si>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</si>
  <si>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</si>
  <si>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</si>
  <si>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</si>
  <si>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</si>
  <si>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</si>
  <si>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</si>
  <si>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</si>
  <si>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</si>
  <si>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</si>
  <si>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</si>
  <si>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</si>
  <si>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</si>
  <si>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</si>
  <si>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</si>
  <si>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</si>
  <si>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</si>
  <si>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</si>
  <si>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</si>
  <si>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</si>
  <si>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</si>
  <si>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</si>
  <si>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</si>
  <si>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</si>
  <si>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</si>
  <si>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</si>
  <si>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</si>
  <si>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</si>
  <si>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</si>
  <si>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</si>
  <si>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</si>
  <si>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</si>
  <si>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</si>
  <si>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</si>
  <si>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</si>
  <si>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</si>
  <si>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</si>
  <si>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</si>
  <si>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</si>
  <si>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</si>
  <si>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</si>
  <si>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</si>
  <si>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</si>
  <si>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</si>
  <si>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</si>
  <si>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</si>
  <si>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</si>
  <si>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</si>
  <si>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</si>
  <si>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</si>
  <si>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</si>
  <si>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</si>
  <si>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</si>
  <si>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</si>
  <si>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</si>
  <si>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</si>
  <si>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</si>
  <si>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</si>
  <si>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</si>
  <si>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</si>
  <si>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</si>
  <si>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</si>
  <si>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</si>
  <si>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</si>
  <si>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</si>
  <si>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</si>
  <si>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</si>
  <si>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</si>
  <si>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</si>
  <si>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</si>
  <si>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</si>
  <si>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</si>
  <si>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</si>
  <si>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</si>
  <si>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</si>
  <si>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</si>
  <si>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</si>
  <si>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</si>
  <si>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</si>
  <si>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</si>
  <si>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</si>
  <si>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</si>
  <si>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</si>
  <si>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</si>
  <si>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</si>
  <si>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</si>
  <si>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</si>
  <si>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</si>
  <si>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</si>
  <si>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</si>
  <si>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</si>
  <si>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</si>
  <si>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</si>
  <si>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</si>
  <si>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</si>
  <si>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</si>
  <si>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</si>
  <si>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</si>
  <si>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</si>
  <si>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</si>
  <si>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</si>
  <si>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</si>
  <si>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</si>
  <si>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</si>
  <si>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</si>
  <si>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</si>
  <si>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</si>
  <si>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</si>
  <si>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</si>
  <si>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</si>
  <si>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</si>
  <si>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</si>
  <si>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</si>
  <si>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</si>
  <si>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</si>
  <si>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</si>
  <si>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</si>
  <si>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</si>
  <si>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</si>
  <si>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</si>
  <si>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</si>
  <si>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</si>
  <si>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</si>
  <si>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</si>
  <si>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</si>
  <si>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</si>
  <si>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</si>
  <si>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</si>
  <si>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</si>
  <si>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</si>
  <si>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</si>
  <si>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</si>
  <si>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</si>
  <si>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</si>
  <si>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</si>
  <si>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</si>
  <si>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</si>
  <si>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</si>
  <si>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</si>
  <si>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</si>
  <si>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</si>
  <si>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</si>
  <si>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</si>
  <si>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</si>
  <si>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</si>
  <si>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</si>
  <si>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</si>
  <si>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</si>
  <si>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</si>
  <si>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</si>
  <si>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</si>
  <si>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</si>
  <si>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</si>
  <si>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</si>
  <si>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</si>
  <si>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</si>
  <si>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</si>
  <si>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</si>
  <si>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</si>
  <si>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</si>
  <si>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</si>
  <si>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</si>
  <si>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</si>
  <si>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</si>
  <si>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</si>
  <si>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</si>
  <si>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</si>
  <si>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</si>
  <si>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</si>
  <si>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</si>
  <si>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</si>
  <si>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</si>
  <si>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</si>
  <si>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</si>
  <si>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</si>
  <si>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</si>
  <si>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</si>
  <si>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</si>
  <si>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</si>
  <si>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</si>
  <si>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</si>
  <si>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</si>
  <si>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</si>
  <si>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</si>
  <si>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</si>
  <si>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</si>
  <si>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</si>
  <si>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</si>
  <si>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</si>
  <si>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</si>
  <si>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</si>
  <si>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</si>
  <si>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</si>
  <si>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</si>
  <si>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</si>
  <si>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</si>
  <si>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</si>
  <si>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</si>
  <si>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</si>
  <si>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</si>
  <si>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</si>
  <si>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</si>
  <si>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</si>
  <si>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</si>
  <si>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</si>
  <si>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</si>
  <si>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</si>
  <si>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</si>
  <si>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</si>
  <si>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</si>
  <si>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</si>
  <si>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</si>
  <si>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</si>
  <si>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</si>
  <si>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</si>
  <si>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</si>
  <si>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</si>
  <si>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</si>
  <si>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</si>
  <si>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</si>
  <si>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</si>
  <si>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</si>
  <si>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</si>
  <si>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</si>
  <si>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</si>
  <si>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</si>
  <si>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</si>
  <si>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</si>
  <si>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</si>
  <si>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</si>
  <si>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</si>
  <si>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</si>
  <si>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</si>
  <si>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</si>
  <si>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</si>
  <si>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</si>
  <si>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</si>
  <si>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</si>
  <si>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</si>
  <si>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</si>
  <si>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</si>
  <si>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</si>
  <si>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</si>
  <si>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</si>
  <si>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</si>
  <si>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</si>
  <si>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</si>
  <si>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</si>
  <si>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</si>
  <si>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</si>
  <si>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</si>
  <si>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</si>
  <si>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</si>
  <si>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</si>
  <si>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</si>
  <si>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</si>
  <si>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</si>
  <si>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</si>
  <si>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</si>
  <si>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</si>
  <si>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</si>
  <si>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</si>
  <si>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</si>
  <si>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</si>
  <si>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</si>
  <si>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</si>
  <si>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</si>
  <si>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</si>
  <si>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</si>
  <si>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</si>
  <si>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</si>
  <si>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</si>
  <si>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</si>
  <si>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</si>
  <si>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</si>
  <si>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</si>
  <si>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</si>
  <si>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</si>
  <si>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</si>
  <si>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</si>
  <si>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</si>
  <si>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</si>
  <si>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</si>
  <si>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</si>
  <si>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</si>
  <si>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</si>
  <si>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</si>
  <si>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</si>
  <si>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</si>
  <si>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</si>
  <si>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</si>
  <si>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</si>
  <si>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</si>
  <si>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</si>
  <si>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</si>
  <si>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</si>
  <si>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</si>
  <si>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</si>
  <si>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</si>
  <si>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</si>
  <si>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</si>
  <si>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</si>
  <si>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</si>
  <si>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</si>
  <si>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</si>
  <si>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</si>
  <si>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</si>
  <si>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</si>
  <si>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</si>
  <si>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</si>
  <si>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</si>
  <si>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</si>
  <si>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</si>
  <si>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</si>
  <si>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</si>
  <si>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</si>
  <si>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</si>
  <si>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</si>
  <si>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</si>
  <si>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</si>
  <si>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</si>
  <si>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</si>
  <si>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</si>
  <si>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</si>
  <si>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</si>
  <si>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</si>
  <si>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</si>
  <si>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</si>
  <si>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</si>
  <si>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</si>
  <si>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</si>
  <si>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</si>
  <si>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</si>
  <si>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</si>
  <si>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</si>
  <si>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</si>
  <si>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</si>
  <si>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</si>
  <si>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</si>
  <si>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</si>
  <si>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</si>
  <si>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</si>
  <si>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</si>
  <si>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</si>
  <si>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</si>
  <si>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</si>
  <si>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</si>
  <si>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</si>
  <si>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</si>
  <si>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</si>
  <si>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</si>
  <si>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</si>
  <si>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</si>
  <si>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</si>
  <si>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</si>
  <si>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</si>
  <si>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</si>
  <si>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</si>
  <si>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</si>
  <si>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</si>
  <si>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</si>
  <si>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</si>
  <si>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</si>
  <si>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</si>
  <si>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</si>
  <si>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</si>
  <si>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</si>
  <si>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</si>
  <si>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</si>
  <si>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</si>
  <si>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</si>
  <si>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</si>
  <si>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</si>
  <si>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</si>
  <si>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</si>
  <si>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</si>
  <si>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</si>
  <si>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</si>
  <si>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</si>
  <si>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</si>
  <si>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</si>
  <si>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</si>
  <si>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</si>
  <si>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</si>
  <si>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</si>
  <si>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</si>
  <si>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</si>
  <si>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</si>
  <si>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</si>
  <si>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</si>
  <si>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</si>
  <si>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</si>
  <si>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</si>
  <si>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</si>
  <si>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</si>
  <si>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</si>
  <si>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</si>
  <si>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</si>
  <si>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</si>
  <si>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</si>
  <si>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</si>
  <si>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</si>
  <si>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</si>
  <si>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</si>
  <si>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</si>
  <si>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</si>
  <si>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</si>
  <si>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</si>
  <si>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</si>
  <si>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</si>
  <si>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</si>
  <si>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</si>
  <si>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</si>
  <si>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</si>
  <si>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</si>
  <si>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</si>
  <si>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</si>
  <si>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</si>
  <si>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</si>
  <si>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</si>
  <si>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</si>
  <si>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</si>
  <si>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</si>
  <si>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</si>
  <si>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</si>
  <si>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</si>
  <si>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</si>
  <si>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</si>
  <si>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</si>
  <si>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</si>
  <si>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</si>
  <si>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</si>
  <si>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</si>
  <si>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</si>
  <si>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</si>
  <si>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</si>
  <si>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</si>
  <si>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</si>
  <si>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</si>
  <si>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</si>
  <si>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</si>
  <si>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</si>
  <si>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</si>
  <si>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</si>
  <si>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</si>
  <si>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</si>
  <si>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</si>
  <si>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</si>
  <si>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</si>
  <si>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</si>
  <si>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</si>
  <si>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</si>
  <si>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</si>
  <si>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</si>
  <si>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</si>
  <si>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</si>
  <si>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</si>
  <si>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</si>
  <si>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</si>
  <si>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</si>
  <si>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</si>
  <si>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</si>
  <si>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</si>
  <si>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</si>
  <si>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</si>
  <si>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</si>
  <si>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</si>
  <si>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</si>
  <si>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</si>
  <si>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</si>
  <si>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</si>
  <si>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</si>
  <si>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</si>
  <si>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</si>
  <si>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</si>
  <si>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</si>
  <si>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</si>
  <si>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</si>
  <si>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</si>
  <si>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</si>
  <si>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</si>
  <si>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</si>
  <si>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</si>
  <si>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</si>
  <si>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</si>
  <si>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</si>
  <si>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</si>
  <si>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</si>
  <si>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</si>
  <si>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</si>
  <si>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</si>
  <si>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</si>
  <si>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</si>
  <si>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</si>
  <si>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</si>
  <si>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</si>
  <si>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</si>
  <si>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</si>
  <si>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</si>
  <si>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</si>
  <si>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</si>
  <si>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</si>
  <si>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</si>
  <si>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</si>
  <si>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</si>
  <si>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</si>
  <si>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</si>
  <si>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</si>
  <si>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</si>
  <si>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</si>
  <si>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</si>
  <si>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</si>
  <si>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</si>
  <si>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</si>
  <si>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</si>
  <si>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</si>
  <si>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</si>
  <si>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</si>
  <si>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</si>
  <si>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</si>
  <si>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</si>
  <si>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</si>
  <si>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</si>
  <si>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</si>
  <si>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</si>
  <si>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</si>
  <si>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</si>
  <si>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</si>
  <si>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</si>
  <si>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</si>
  <si>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</si>
  <si>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</si>
  <si>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</si>
  <si>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</si>
  <si>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</si>
  <si>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</si>
  <si>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</si>
  <si>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</si>
  <si>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</si>
  <si>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</si>
  <si>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</si>
  <si>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</si>
  <si>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</si>
  <si>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</si>
  <si>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</si>
  <si>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</si>
  <si>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</si>
  <si>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</si>
  <si>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</si>
  <si>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</si>
  <si>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</si>
  <si>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</si>
  <si>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</si>
  <si>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</si>
  <si>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</si>
  <si>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</si>
  <si>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</si>
  <si>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</si>
  <si>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</si>
  <si>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</si>
  <si>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</si>
  <si>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</si>
  <si>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</si>
  <si>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</si>
  <si>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</si>
  <si>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</si>
  <si>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</si>
  <si>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</si>
  <si>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</si>
  <si>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</si>
  <si>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</si>
  <si>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</si>
  <si>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</si>
  <si>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</si>
  <si>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</si>
  <si>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</si>
  <si>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</si>
  <si>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</si>
  <si>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</si>
  <si>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</si>
  <si>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</si>
  <si>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</si>
  <si>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</si>
  <si>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</si>
  <si>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</si>
  <si>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</si>
  <si>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</si>
  <si>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</si>
  <si>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</si>
  <si>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</si>
  <si>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</si>
  <si>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</si>
  <si>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</si>
  <si>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</si>
  <si>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</si>
  <si>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</si>
  <si>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</si>
  <si>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</si>
  <si>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</si>
  <si>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</si>
  <si>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</si>
  <si>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</si>
  <si>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</si>
  <si>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</si>
  <si>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</si>
  <si>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</si>
  <si>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</si>
  <si>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</si>
  <si>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</si>
  <si>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</si>
  <si>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</si>
  <si>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</si>
  <si>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</si>
  <si>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</si>
  <si>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</si>
  <si>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</si>
  <si>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</si>
  <si>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</si>
  <si>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</si>
  <si>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</si>
  <si>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</si>
  <si>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</si>
  <si>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</si>
  <si>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</si>
  <si>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</si>
  <si>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</si>
  <si>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</si>
  <si>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</si>
  <si>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</si>
  <si>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</si>
  <si>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</si>
  <si>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</si>
  <si>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</si>
  <si>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</si>
  <si>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</si>
  <si>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</si>
  <si>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</si>
  <si>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</si>
  <si>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</si>
  <si>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</si>
  <si>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</si>
  <si>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</si>
  <si>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</si>
  <si>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</si>
  <si>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</si>
  <si>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</si>
  <si>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</si>
  <si>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</si>
  <si>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</si>
  <si>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</si>
  <si>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</si>
  <si>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</si>
  <si>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</si>
  <si>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</si>
  <si>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</si>
  <si>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</si>
  <si>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</si>
  <si>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</si>
  <si>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</si>
  <si>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</si>
  <si>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</si>
  <si>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</si>
  <si>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</si>
  <si>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</si>
  <si>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</si>
  <si>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</si>
  <si>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</si>
  <si>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</si>
  <si>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</si>
  <si>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</si>
  <si>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</si>
  <si>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</si>
  <si>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</si>
  <si>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</si>
  <si>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</si>
  <si>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</si>
  <si>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</si>
  <si>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</si>
  <si>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</si>
  <si>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</si>
  <si>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</si>
  <si>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</si>
  <si>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</si>
  <si>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</si>
  <si>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</si>
  <si>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</si>
  <si>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</si>
  <si>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</si>
  <si>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</si>
  <si>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</si>
  <si>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</si>
  <si>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</si>
  <si>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</si>
  <si>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</si>
  <si>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</si>
  <si>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</si>
  <si>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</si>
  <si>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</si>
  <si>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</si>
  <si>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</si>
  <si>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</si>
  <si>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</si>
  <si>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</si>
  <si>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</si>
  <si>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</si>
  <si>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</si>
  <si>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</si>
  <si>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</si>
  <si>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</si>
  <si>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</si>
  <si>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</si>
  <si>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</si>
  <si>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</si>
  <si>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</si>
  <si>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</si>
  <si>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</si>
  <si>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</si>
  <si>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</si>
  <si>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</si>
  <si>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</si>
  <si>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</si>
  <si>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</si>
  <si>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</si>
  <si>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</si>
  <si>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</si>
  <si>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</si>
  <si>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</si>
  <si>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</si>
  <si>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</si>
  <si>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</si>
  <si>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</si>
  <si>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</si>
  <si>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</si>
  <si>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</si>
  <si>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</si>
  <si>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</si>
  <si>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</si>
  <si>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</si>
  <si>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</si>
  <si>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</si>
  <si>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</si>
  <si>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</si>
  <si>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</si>
  <si>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</si>
  <si>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</si>
  <si>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</si>
  <si>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</si>
  <si>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</si>
  <si>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</si>
  <si>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</si>
  <si>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</si>
  <si>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</si>
  <si>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</si>
  <si>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</si>
  <si>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</si>
  <si>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</si>
  <si>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</si>
  <si>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</si>
  <si>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</si>
  <si>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</si>
  <si>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</si>
  <si>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</si>
  <si>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</si>
  <si>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</si>
  <si>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</si>
  <si>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</si>
  <si>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</si>
  <si>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</si>
  <si>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</si>
  <si>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</si>
  <si>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</si>
  <si>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</si>
  <si>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</si>
  <si>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</si>
  <si>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</si>
  <si>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</si>
  <si>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</si>
  <si>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</si>
  <si>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</si>
  <si>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</si>
  <si>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</si>
  <si>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</si>
  <si>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</si>
  <si>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</si>
  <si>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</si>
  <si>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</si>
  <si>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</si>
  <si>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</si>
  <si>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</si>
  <si>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</si>
  <si>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</si>
  <si>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</si>
  <si>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</si>
  <si>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</si>
  <si>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</si>
  <si>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</si>
  <si>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</si>
  <si>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</si>
  <si>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</si>
  <si>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</si>
  <si>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</si>
  <si>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</si>
  <si>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</si>
  <si>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</si>
  <si>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</si>
  <si>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</si>
  <si>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</si>
  <si>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</si>
  <si>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</si>
  <si>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</si>
  <si>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</si>
  <si>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</si>
  <si>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</si>
  <si>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</si>
  <si>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</si>
  <si>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</si>
  <si>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</si>
  <si>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</si>
  <si>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</si>
  <si>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</si>
  <si>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</si>
  <si>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</si>
  <si>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</si>
  <si>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</si>
  <si>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</si>
  <si>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</si>
  <si>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</si>
  <si>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</si>
  <si>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</si>
  <si>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</si>
  <si>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</si>
  <si>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</si>
  <si>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</si>
  <si>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</si>
  <si>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</si>
  <si>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</si>
  <si>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</si>
  <si>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</si>
  <si>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</si>
  <si>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</si>
  <si>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</si>
  <si>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</si>
  <si>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</si>
  <si>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</si>
  <si>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</si>
  <si>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</si>
  <si>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</si>
  <si>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</si>
  <si>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</si>
  <si>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</si>
  <si>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</si>
  <si>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</si>
  <si>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</si>
  <si>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</si>
  <si>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</si>
  <si>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</si>
  <si>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</si>
  <si>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</si>
  <si>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</si>
  <si>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</si>
  <si>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</si>
  <si>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</si>
  <si>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</si>
  <si>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</si>
  <si>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</si>
  <si>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</si>
  <si>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</si>
  <si>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</si>
  <si>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</si>
  <si>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</si>
  <si>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</si>
  <si>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</si>
  <si>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</si>
  <si>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</si>
  <si>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</si>
  <si>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</si>
  <si>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</si>
  <si>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</si>
  <si>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</si>
  <si>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</si>
  <si>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</si>
  <si>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</si>
  <si>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</si>
  <si>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</si>
  <si>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</si>
  <si>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</si>
  <si>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</si>
  <si>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</si>
  <si>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</si>
  <si>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</si>
  <si>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</si>
  <si>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</si>
  <si>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</si>
  <si>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</si>
  <si>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</si>
  <si>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</si>
  <si>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</si>
  <si>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</si>
  <si>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</si>
  <si>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</si>
  <si>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</si>
  <si>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</si>
  <si>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</si>
  <si>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</si>
  <si>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</si>
  <si>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</si>
  <si>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</si>
  <si>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</si>
  <si>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</si>
  <si>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</si>
  <si>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</si>
  <si>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</si>
  <si>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</si>
  <si>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</si>
  <si>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</si>
  <si>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</si>
  <si>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</si>
  <si>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</si>
  <si>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</si>
  <si>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</si>
  <si>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</si>
  <si>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</si>
  <si>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</si>
  <si>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</si>
  <si>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</si>
  <si>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</si>
  <si>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</si>
  <si>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</si>
  <si>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</si>
  <si>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</si>
  <si>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</si>
  <si>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</si>
  <si>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</si>
  <si>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</si>
  <si>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</si>
  <si>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</si>
  <si>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</si>
  <si>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</si>
  <si>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</si>
  <si>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</si>
  <si>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</si>
  <si>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</si>
  <si>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</si>
  <si>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</si>
  <si>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</si>
  <si>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</si>
  <si>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</si>
  <si>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</si>
  <si>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</si>
  <si>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</si>
  <si>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</si>
  <si>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</si>
  <si>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</si>
  <si>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</si>
  <si>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</si>
  <si>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</si>
  <si>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</si>
  <si>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</si>
  <si>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</si>
  <si>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</si>
  <si>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</si>
  <si>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</si>
  <si>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</si>
  <si>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</si>
  <si>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</si>
  <si>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</si>
  <si>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</si>
  <si>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</si>
  <si>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</si>
  <si>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</si>
  <si>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</si>
  <si>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</si>
  <si>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</si>
  <si>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</si>
  <si>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</si>
  <si>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</si>
  <si>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</si>
  <si>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</si>
  <si>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</si>
  <si>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</si>
  <si>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</si>
  <si>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</si>
  <si>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</si>
  <si>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</si>
  <si>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</si>
  <si>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</si>
  <si>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</si>
  <si>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</si>
  <si>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</si>
  <si>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</si>
  <si>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</si>
  <si>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</si>
  <si>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</si>
  <si>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</si>
  <si>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</si>
  <si>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</si>
  <si>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</si>
  <si>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</si>
  <si>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</si>
  <si>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</si>
  <si>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</si>
  <si>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</si>
  <si>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</si>
  <si>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</si>
  <si>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</si>
  <si>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</si>
  <si>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</si>
  <si>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</si>
  <si>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</si>
  <si>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</si>
  <si>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</si>
  <si>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</si>
  <si>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</si>
  <si>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</si>
  <si>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</si>
  <si>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</si>
  <si>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</si>
  <si>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</si>
  <si>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</si>
  <si>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</si>
  <si>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</si>
  <si>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</si>
  <si>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</si>
  <si>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</si>
  <si>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</si>
  <si>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</si>
  <si>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</si>
  <si>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</si>
  <si>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</si>
  <si>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</si>
  <si>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</si>
  <si>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</si>
  <si>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</si>
  <si>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</si>
  <si>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</si>
  <si>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</si>
  <si>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</si>
  <si>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</si>
  <si>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</si>
  <si>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</si>
  <si>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</si>
  <si>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</si>
  <si>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</si>
  <si>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</si>
  <si>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</si>
  <si>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</si>
  <si>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</si>
  <si>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</si>
  <si>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</si>
  <si>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</si>
  <si>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</si>
  <si>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</si>
  <si>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</si>
  <si>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</si>
  <si>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</si>
  <si>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</si>
  <si>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</si>
  <si>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</si>
  <si>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</si>
  <si>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</si>
  <si>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</si>
  <si>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</si>
  <si>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</si>
  <si>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</si>
  <si>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</si>
  <si>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</si>
  <si>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</si>
  <si>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</si>
  <si>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</si>
  <si>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</si>
  <si>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</si>
  <si>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</si>
  <si>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</si>
  <si>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</si>
  <si>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</si>
  <si>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</si>
  <si>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</si>
  <si>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</si>
  <si>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</si>
  <si>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</si>
  <si>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</si>
  <si>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</si>
  <si>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</si>
  <si>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</si>
  <si>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</si>
  <si>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</si>
  <si>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</si>
  <si>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</si>
  <si>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</si>
  <si>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</si>
  <si>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</si>
  <si>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</si>
  <si>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</si>
  <si>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</si>
  <si>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</si>
  <si>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</si>
  <si>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</si>
  <si>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</si>
  <si>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</si>
  <si>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</si>
  <si>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</si>
  <si>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</si>
  <si>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</si>
  <si>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</si>
  <si>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</si>
  <si>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</si>
  <si>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</si>
  <si>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</si>
  <si>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</si>
  <si>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</si>
  <si>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</si>
  <si>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</si>
  <si>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</si>
  <si>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</si>
  <si>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</si>
  <si>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</si>
  <si>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</si>
  <si>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</si>
  <si>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</si>
  <si>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</si>
  <si>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</si>
  <si>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</si>
  <si>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</si>
  <si>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</si>
  <si>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</si>
  <si>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</si>
  <si>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</si>
  <si>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</si>
  <si>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</si>
  <si>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</si>
  <si>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</si>
  <si>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</si>
  <si>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</si>
  <si>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</si>
  <si>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</si>
  <si>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</si>
  <si>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</si>
  <si>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</si>
  <si>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</si>
  <si>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</si>
  <si>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</si>
  <si>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</si>
  <si>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</si>
  <si>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</si>
  <si>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</si>
  <si>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</si>
  <si>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</si>
  <si>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</si>
  <si>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</si>
  <si>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</si>
  <si>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</si>
  <si>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</si>
  <si>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</si>
  <si>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</si>
  <si>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</si>
  <si>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</si>
  <si>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</si>
  <si>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</si>
  <si>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</si>
  <si>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</si>
  <si>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</si>
  <si>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</si>
  <si>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</si>
  <si>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</si>
  <si>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</si>
  <si>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</si>
  <si>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</si>
  <si>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</si>
  <si>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</si>
  <si>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</si>
  <si>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</si>
  <si>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</si>
  <si>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</si>
  <si>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</si>
  <si>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</si>
  <si>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</si>
  <si>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</si>
  <si>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</si>
  <si>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</si>
  <si>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</si>
  <si>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</si>
  <si>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</si>
  <si>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</si>
  <si>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</si>
  <si>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</si>
  <si>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</si>
  <si>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</si>
  <si>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</si>
  <si>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</si>
  <si>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</si>
  <si>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</si>
  <si>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</si>
  <si>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</si>
  <si>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</si>
  <si>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</si>
  <si>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</si>
  <si>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</si>
  <si>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</si>
  <si>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</si>
  <si>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</si>
  <si>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</si>
  <si>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</si>
  <si>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</si>
  <si>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</si>
  <si>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</si>
  <si>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</si>
  <si>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</si>
  <si>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</si>
  <si>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</si>
  <si>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</si>
  <si>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</si>
  <si>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</si>
  <si>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</si>
  <si>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</si>
  <si>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</si>
  <si>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</si>
  <si>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</si>
  <si>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</si>
  <si>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</si>
  <si>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</si>
  <si>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</si>
  <si>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</si>
  <si>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</si>
  <si>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</si>
  <si>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</si>
  <si>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</si>
  <si>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</si>
  <si>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</si>
  <si>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</si>
  <si>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</si>
  <si>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</si>
  <si>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</si>
  <si>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</si>
  <si>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</si>
  <si>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</si>
  <si>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</si>
  <si>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</si>
  <si>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</si>
  <si>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</si>
  <si>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</si>
  <si>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</si>
  <si>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</si>
  <si>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</si>
  <si>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</si>
  <si>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</si>
  <si>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</si>
  <si>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</si>
  <si>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</si>
  <si>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</si>
  <si>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</si>
  <si>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</si>
  <si>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</si>
  <si>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</si>
  <si>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</si>
  <si>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</si>
  <si>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</si>
  <si>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</si>
  <si>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</si>
  <si>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</si>
  <si>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</si>
  <si>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</si>
  <si>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</si>
  <si>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</si>
  <si>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</si>
  <si>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</si>
  <si>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</si>
  <si>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</si>
  <si>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</si>
  <si>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</si>
  <si>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</si>
  <si>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</si>
  <si>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</si>
  <si>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</si>
  <si>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</si>
  <si>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</si>
  <si>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</si>
  <si>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</si>
  <si>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</si>
  <si>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</si>
  <si>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</si>
  <si>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</si>
  <si>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</si>
  <si>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</si>
  <si>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</si>
  <si>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</si>
  <si>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</si>
  <si>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</si>
  <si>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</si>
  <si>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</si>
  <si>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</si>
  <si>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</si>
  <si>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</si>
  <si>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</si>
  <si>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</si>
  <si>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</si>
  <si>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</si>
  <si>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</si>
  <si>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</si>
  <si>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</si>
  <si>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</si>
  <si>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</si>
  <si>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</si>
  <si>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</si>
  <si>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</si>
  <si>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</si>
  <si>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</si>
  <si>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</si>
  <si>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</si>
  <si>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</si>
  <si>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</si>
  <si>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</si>
  <si>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</si>
  <si>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</si>
  <si>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</si>
  <si>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</si>
  <si>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</si>
  <si>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</si>
  <si>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</si>
  <si>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</si>
  <si>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</si>
  <si>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</si>
  <si>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</si>
  <si>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</si>
  <si>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</si>
  <si>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</si>
  <si>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</si>
  <si>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</si>
  <si>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</si>
  <si>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</si>
  <si>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</si>
  <si>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</si>
  <si>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</si>
  <si>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</si>
  <si>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</si>
  <si>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</si>
  <si>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</si>
  <si>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</si>
  <si>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</si>
  <si>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</si>
  <si>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</si>
  <si>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</si>
  <si>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</si>
  <si>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</si>
  <si>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</si>
  <si>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</si>
  <si>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</si>
  <si>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</si>
  <si>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</si>
  <si>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</si>
  <si>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</si>
  <si>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</si>
  <si>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</si>
  <si>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</si>
  <si>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</si>
  <si>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</si>
  <si>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</si>
  <si>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</si>
  <si>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</si>
  <si>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</si>
  <si>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</si>
  <si>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</si>
  <si>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</si>
  <si>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</si>
  <si>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</si>
  <si>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</si>
  <si>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</si>
  <si>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</si>
  <si>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</si>
  <si>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</si>
  <si>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</si>
  <si>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</si>
  <si>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</si>
  <si>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</si>
  <si>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</si>
  <si>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</si>
  <si>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</si>
  <si>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</si>
  <si>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</si>
  <si>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</si>
  <si>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</si>
  <si>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</si>
  <si>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</si>
  <si>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</si>
  <si>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</si>
  <si>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</si>
  <si>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</si>
  <si>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</si>
  <si>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</si>
  <si>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</si>
  <si>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</si>
  <si>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</si>
  <si>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</si>
  <si>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</si>
  <si>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</si>
  <si>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</si>
  <si>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</si>
  <si>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</si>
  <si>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</si>
  <si>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</si>
  <si>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</si>
  <si>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</si>
  <si>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</si>
  <si>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</si>
  <si>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</si>
  <si>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</si>
  <si>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</si>
  <si>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</si>
  <si>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</si>
  <si>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</si>
  <si>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</si>
  <si>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</si>
  <si>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</si>
  <si>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</si>
  <si>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</si>
  <si>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</si>
  <si>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</si>
  <si>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</si>
  <si>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</si>
  <si>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</si>
  <si>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</si>
  <si>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</si>
  <si>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</si>
  <si>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</si>
  <si>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</si>
  <si>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</si>
  <si>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</si>
  <si>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</si>
  <si>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</si>
  <si>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</si>
  <si>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</si>
  <si>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</si>
  <si>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</si>
  <si>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</si>
  <si>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</si>
  <si>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</si>
  <si>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</si>
  <si>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</si>
  <si>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</si>
  <si>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</si>
  <si>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</si>
  <si>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</si>
  <si>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</si>
  <si>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</si>
  <si>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</si>
  <si>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</si>
  <si>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</si>
  <si>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</si>
  <si>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</si>
  <si>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</si>
  <si>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</si>
  <si>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</si>
  <si>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</si>
  <si>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</si>
  <si>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</si>
  <si>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</si>
  <si>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</si>
  <si>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</si>
  <si>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</si>
  <si>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</si>
  <si>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</si>
  <si>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</si>
  <si>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</si>
  <si>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</si>
  <si>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</si>
  <si>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</si>
  <si>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</si>
  <si>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</si>
  <si>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</si>
  <si>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</si>
  <si>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</si>
  <si>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</si>
  <si>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</si>
  <si>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</si>
  <si>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</si>
  <si>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</si>
  <si>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</si>
  <si>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</si>
  <si>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</si>
  <si>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</si>
  <si>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</si>
  <si>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</si>
  <si>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</si>
  <si>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</si>
  <si>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</si>
  <si>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</si>
  <si>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</si>
  <si>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</si>
  <si>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</si>
  <si>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</si>
  <si>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</si>
  <si>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</si>
  <si>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</si>
  <si>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</si>
  <si>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</si>
  <si>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</si>
  <si>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</si>
  <si>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</si>
  <si>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</si>
  <si>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</si>
  <si>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</si>
  <si>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</si>
  <si>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</si>
  <si>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</si>
  <si>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</si>
  <si>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</si>
  <si>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</si>
  <si>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</si>
  <si>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</si>
  <si>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</si>
  <si>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</si>
  <si>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</si>
  <si>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</si>
  <si>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</si>
  <si>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</si>
  <si>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</si>
  <si>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</si>
  <si>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</si>
  <si>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</si>
  <si>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</si>
  <si>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</si>
  <si>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</si>
  <si>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</si>
  <si>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</si>
  <si>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</si>
  <si>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</si>
  <si>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</si>
  <si>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</si>
  <si>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</si>
  <si>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</si>
  <si>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</si>
  <si>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</si>
  <si>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</si>
  <si>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</si>
  <si>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</si>
  <si>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</si>
  <si>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</si>
  <si>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</si>
  <si>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</si>
  <si>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</si>
  <si>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</si>
  <si>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</si>
  <si>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</si>
  <si>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</si>
  <si>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</si>
  <si>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</si>
  <si>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</si>
  <si>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</si>
  <si>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</si>
  <si>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</si>
  <si>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</si>
  <si>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</si>
  <si>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</si>
  <si>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</si>
  <si>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</si>
  <si>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</si>
  <si>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</si>
  <si>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</si>
  <si>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</si>
  <si>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</si>
  <si>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</si>
  <si>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</si>
  <si>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</si>
  <si>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</si>
  <si>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</si>
  <si>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</si>
  <si>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</si>
  <si>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</si>
  <si>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</si>
  <si>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</si>
  <si>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</si>
  <si>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</si>
  <si>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</si>
  <si>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</si>
  <si>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</si>
  <si>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</si>
  <si>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</si>
  <si>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</si>
  <si>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</si>
  <si>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</si>
  <si>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</si>
  <si>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</si>
  <si>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</si>
  <si>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</si>
  <si>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</si>
  <si>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</si>
  <si>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</si>
  <si>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</si>
  <si>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</si>
  <si>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</si>
  <si>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</si>
  <si>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</si>
  <si>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</si>
  <si>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</si>
  <si>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</si>
  <si>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</si>
  <si>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</si>
  <si>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</si>
  <si>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</si>
  <si>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</si>
  <si>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</si>
  <si>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</si>
  <si>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</si>
  <si>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</si>
  <si>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</si>
  <si>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</si>
  <si>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</si>
  <si>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</si>
  <si>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</si>
  <si>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</si>
  <si>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</si>
  <si>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</si>
  <si>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</si>
  <si>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</si>
  <si>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</si>
  <si>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</si>
  <si>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</si>
  <si>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</si>
  <si>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</si>
  <si>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</si>
  <si>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</si>
  <si>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</si>
  <si>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</si>
  <si>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</si>
  <si>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</si>
  <si>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</si>
  <si>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</si>
  <si>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</si>
  <si>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</si>
  <si>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</si>
  <si>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</si>
  <si>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</si>
  <si>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</si>
  <si>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</si>
  <si>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</si>
  <si>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</si>
  <si>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</si>
  <si>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</si>
  <si>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</si>
  <si>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</si>
  <si>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</si>
  <si>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</si>
  <si>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</si>
  <si>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</si>
  <si>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</si>
  <si>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</si>
  <si>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</si>
  <si>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</si>
  <si>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</si>
  <si>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</si>
  <si>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</si>
  <si>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</si>
  <si>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</si>
  <si>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</si>
  <si>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</si>
  <si>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</si>
  <si>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</si>
  <si>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</si>
  <si>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</si>
  <si>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</si>
  <si>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</si>
  <si>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</si>
  <si>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</si>
  <si>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</si>
  <si>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</si>
  <si>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</si>
  <si>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</si>
  <si>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</si>
  <si>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</si>
  <si>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</si>
  <si>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</si>
  <si>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</si>
  <si>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</si>
  <si>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</si>
  <si>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</si>
  <si>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</si>
  <si>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</si>
  <si>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</si>
  <si>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</si>
  <si>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</si>
  <si>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</si>
  <si>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</si>
  <si>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</si>
  <si>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</si>
  <si>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</si>
  <si>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</si>
  <si>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</si>
  <si>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</si>
  <si>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</si>
  <si>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</si>
  <si>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</si>
  <si>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</si>
  <si>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</si>
  <si>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</si>
  <si>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</si>
  <si>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</si>
  <si>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</si>
  <si>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</si>
  <si>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</si>
  <si>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</si>
  <si>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</si>
  <si>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</si>
  <si>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</si>
  <si>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</si>
  <si>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</si>
  <si>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</si>
  <si>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</si>
  <si>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</si>
  <si>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</si>
  <si>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</si>
  <si>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</si>
  <si>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</si>
  <si>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</si>
  <si>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</si>
  <si>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</si>
  <si>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</si>
  <si>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</si>
  <si>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</si>
  <si>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</si>
  <si>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</si>
  <si>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</si>
  <si>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</si>
  <si>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</si>
  <si>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</si>
  <si>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</si>
  <si>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</si>
  <si>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</si>
  <si>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</si>
  <si>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</si>
  <si>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</si>
  <si>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</si>
  <si>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</si>
  <si>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</si>
  <si>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</si>
  <si>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</si>
  <si>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</si>
  <si>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</si>
  <si>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</si>
  <si>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</si>
  <si>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</si>
  <si>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</si>
  <si>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</si>
  <si>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</si>
  <si>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</si>
  <si>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</si>
  <si>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</si>
  <si>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</si>
  <si>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</si>
  <si>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</si>
  <si>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</si>
  <si>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</si>
  <si>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</si>
  <si>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</si>
  <si>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</si>
  <si>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</si>
  <si>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</si>
  <si>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</si>
  <si>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</si>
  <si>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</si>
  <si>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</si>
  <si>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</si>
  <si>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</si>
  <si>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</si>
  <si>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</si>
  <si>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</si>
  <si>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</si>
  <si>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</si>
  <si>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</si>
  <si>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</si>
  <si>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</si>
  <si>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</si>
  <si>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</si>
  <si>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</si>
  <si>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</si>
  <si>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</si>
  <si>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</si>
  <si>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</si>
  <si>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</si>
  <si>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</si>
  <si>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</si>
  <si>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</si>
  <si>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</si>
  <si>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</si>
  <si>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</si>
  <si>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</si>
  <si>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</si>
  <si>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</si>
  <si>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</si>
  <si>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</si>
  <si>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</si>
  <si>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</si>
  <si>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</si>
  <si>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</si>
  <si>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</si>
  <si>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</si>
  <si>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</si>
  <si>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</si>
  <si>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</si>
  <si>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</si>
  <si>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</si>
  <si>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</si>
  <si>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</si>
  <si>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</si>
  <si>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</si>
  <si>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</si>
  <si>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</si>
  <si>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</si>
  <si>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</si>
  <si>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</si>
  <si>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</si>
  <si>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</si>
  <si>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</si>
  <si>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</si>
  <si>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</si>
  <si>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</si>
  <si>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</si>
  <si>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</si>
  <si>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</si>
  <si>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</si>
  <si>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</si>
  <si>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</si>
  <si>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</si>
  <si>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</si>
  <si>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</si>
  <si>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</si>
  <si>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</si>
  <si>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</si>
  <si>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</si>
  <si>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</si>
  <si>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</si>
  <si>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</si>
  <si>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</si>
  <si>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</si>
  <si>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</si>
  <si>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</si>
  <si>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</si>
  <si>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</si>
  <si>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</si>
  <si>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</si>
  <si>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</si>
  <si>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</si>
  <si>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</si>
  <si>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</si>
  <si>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</si>
  <si>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</si>
  <si>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</si>
  <si>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</si>
  <si>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</si>
  <si>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</si>
  <si>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</si>
  <si>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</si>
  <si>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</si>
  <si>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</si>
  <si>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</si>
  <si>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</si>
  <si>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</si>
  <si>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</si>
  <si>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</si>
  <si>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</si>
  <si>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</si>
  <si>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</si>
  <si>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</si>
  <si>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</si>
  <si>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</si>
  <si>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</si>
  <si>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</si>
  <si>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</si>
  <si>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</si>
  <si>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</si>
  <si>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</si>
  <si>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</si>
  <si>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</si>
  <si>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</si>
  <si>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</si>
  <si>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</si>
  <si>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</si>
  <si>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</si>
  <si>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</si>
  <si>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</si>
  <si>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</si>
  <si>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</si>
  <si>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</si>
  <si>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</si>
  <si>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</si>
  <si>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</si>
  <si>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</si>
  <si>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</si>
  <si>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</si>
  <si>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</si>
  <si>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</si>
  <si>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</si>
  <si>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</si>
  <si>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</si>
  <si>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</si>
  <si>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</si>
  <si>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</si>
  <si>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</si>
  <si>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</si>
  <si>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</si>
  <si>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</si>
  <si>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</si>
  <si>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</si>
  <si>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</si>
  <si>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</si>
  <si>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</si>
  <si>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</si>
  <si>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</si>
  <si>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</si>
  <si>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</si>
  <si>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</si>
  <si>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</si>
  <si>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</si>
  <si>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</si>
  <si>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</si>
  <si>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</si>
  <si>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</si>
  <si>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</si>
  <si>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</si>
  <si>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</si>
  <si>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</si>
  <si>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</si>
  <si>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</si>
  <si>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</si>
  <si>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</si>
  <si>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</si>
  <si>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</si>
  <si>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</si>
  <si>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</si>
  <si>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</si>
  <si>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</si>
  <si>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</si>
  <si>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</si>
  <si>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</si>
  <si>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</si>
  <si>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</si>
  <si>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</si>
  <si>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</si>
  <si>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</si>
  <si>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</si>
  <si>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</si>
  <si>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</si>
  <si>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</si>
  <si>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</si>
  <si>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</si>
  <si>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</si>
  <si>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</si>
  <si>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</si>
  <si>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</si>
  <si>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</si>
  <si>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</si>
  <si>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</si>
  <si>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</si>
  <si>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</si>
  <si>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</si>
  <si>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</si>
  <si>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</si>
  <si>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</si>
  <si>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</si>
  <si>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</si>
  <si>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</si>
  <si>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</si>
  <si>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</si>
  <si>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</si>
  <si>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</si>
  <si>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</si>
  <si>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</si>
  <si>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</si>
  <si>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</si>
  <si>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</si>
  <si>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</si>
  <si>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</si>
  <si>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</si>
  <si>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</si>
  <si>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</si>
  <si>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</si>
  <si>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</si>
  <si>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</si>
  <si>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</si>
  <si>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</si>
  <si>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</si>
  <si>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</si>
  <si>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</si>
  <si>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</si>
  <si>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</si>
  <si>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</si>
  <si>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</si>
  <si>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</si>
  <si>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</si>
  <si>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</si>
  <si>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</si>
  <si>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</si>
  <si>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</si>
  <si>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</si>
  <si>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</si>
  <si>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</si>
  <si>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</si>
  <si>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</si>
  <si>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</si>
  <si>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</si>
  <si>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</si>
  <si>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</si>
  <si>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</si>
  <si>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</si>
  <si>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</si>
  <si>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</si>
  <si>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</si>
  <si>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</si>
  <si>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</si>
  <si>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</si>
  <si>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</si>
  <si>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</si>
  <si>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</si>
  <si>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</si>
  <si>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</si>
  <si>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</si>
  <si>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</si>
  <si>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</si>
  <si>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</si>
  <si>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</si>
  <si>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</si>
  <si>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</si>
  <si>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</si>
  <si>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</si>
  <si>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</si>
  <si>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</si>
  <si>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</si>
  <si>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</si>
  <si>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</si>
  <si>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</si>
  <si>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</si>
  <si>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</si>
  <si>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</si>
  <si>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</si>
  <si>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</si>
  <si>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</si>
  <si>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</si>
  <si>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</si>
  <si>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</si>
  <si>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</si>
  <si>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</si>
  <si>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</si>
  <si>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</si>
  <si>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</si>
  <si>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</si>
  <si>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</si>
  <si>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</si>
  <si>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</si>
  <si>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</si>
  <si>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</si>
  <si>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</si>
  <si>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</si>
  <si>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</si>
  <si>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</si>
  <si>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</si>
  <si>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</si>
  <si>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</si>
  <si>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</si>
  <si>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</si>
  <si>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</si>
  <si>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</si>
  <si>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</si>
  <si>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</si>
  <si>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</si>
  <si>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</si>
  <si>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</si>
  <si>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</si>
  <si>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</si>
  <si>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</si>
  <si>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</si>
  <si>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</si>
  <si>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</si>
  <si>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</si>
  <si>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</si>
  <si>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</si>
  <si>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</si>
  <si>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</si>
  <si>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</si>
  <si>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</si>
  <si>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</si>
  <si>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</si>
  <si>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</si>
  <si>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</si>
  <si>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</si>
  <si>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</si>
  <si>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</si>
  <si>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</si>
  <si>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</si>
  <si>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</si>
  <si>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</si>
  <si>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</si>
  <si>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</si>
  <si>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</si>
  <si>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</si>
  <si>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</si>
  <si>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</si>
  <si>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</si>
  <si>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</si>
  <si>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</si>
  <si>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</si>
  <si>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</si>
  <si>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</si>
  <si>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</si>
  <si>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</si>
  <si>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</si>
  <si>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</si>
  <si>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</si>
  <si>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</si>
  <si>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</si>
  <si>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</si>
  <si>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</si>
  <si>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</si>
  <si>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</si>
  <si>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</si>
  <si>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</si>
  <si>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</si>
  <si>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</si>
  <si>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</si>
  <si>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</si>
  <si>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</si>
  <si>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</si>
  <si>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</si>
  <si>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</si>
  <si>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</si>
  <si>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</si>
  <si>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</si>
  <si>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</si>
  <si>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</si>
  <si>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</si>
  <si>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</si>
  <si>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</si>
  <si>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</si>
  <si>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</si>
  <si>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</si>
  <si>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</si>
  <si>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</si>
  <si>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</si>
  <si>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</si>
  <si>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</si>
  <si>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</si>
  <si>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</si>
  <si>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</si>
  <si>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</si>
  <si>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</si>
  <si>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</si>
  <si>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</si>
  <si>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</si>
  <si>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</si>
  <si>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</si>
  <si>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</si>
  <si>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</si>
  <si>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</si>
  <si>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</si>
  <si>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</si>
  <si>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</si>
  <si>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</si>
  <si>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</si>
  <si>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</si>
  <si>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</si>
  <si>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</si>
  <si>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</si>
  <si>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</si>
  <si>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</si>
  <si>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</si>
  <si>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</si>
  <si>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</si>
  <si>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</si>
  <si>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</si>
  <si>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</si>
  <si>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</si>
  <si>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</si>
  <si>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</si>
  <si>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</si>
  <si>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</si>
  <si>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</si>
  <si>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</si>
  <si>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</si>
  <si>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</si>
  <si>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</si>
  <si>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</si>
  <si>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</si>
  <si>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</si>
  <si>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</si>
  <si>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</si>
  <si>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</si>
  <si>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</si>
  <si>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</si>
  <si>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</si>
  <si>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</si>
  <si>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</si>
  <si>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</si>
  <si>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</si>
  <si>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</si>
  <si>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</si>
  <si>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</si>
  <si>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</si>
  <si>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</si>
  <si>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</si>
  <si>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</si>
  <si>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</si>
  <si>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</si>
  <si>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</si>
  <si>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</si>
  <si>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</si>
  <si>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</si>
  <si>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</si>
  <si>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</si>
  <si>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</si>
  <si>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</si>
  <si>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</si>
  <si>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</si>
  <si>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</si>
  <si>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</si>
  <si>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</si>
  <si>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</si>
  <si>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</si>
  <si>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</si>
  <si>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</si>
  <si>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</si>
  <si>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</si>
  <si>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</si>
  <si>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</si>
  <si>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</si>
  <si>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</si>
  <si>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</si>
  <si>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</si>
  <si>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</si>
  <si>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</si>
  <si>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</si>
  <si>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</si>
  <si>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</si>
  <si>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</si>
  <si>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</si>
  <si>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</si>
  <si>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</si>
  <si>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</si>
  <si>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</si>
  <si>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</si>
  <si>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</si>
  <si>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</si>
  <si>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</si>
  <si>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</si>
  <si>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</si>
  <si>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</si>
  <si>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</si>
  <si>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</si>
  <si>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</si>
  <si>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</si>
  <si>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</si>
  <si>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</si>
  <si>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</si>
  <si>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</si>
  <si>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</si>
  <si>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</si>
  <si>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</si>
  <si>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</si>
  <si>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</si>
  <si>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</si>
  <si>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</si>
  <si>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</si>
  <si>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</si>
  <si>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</si>
  <si>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</si>
  <si>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</si>
  <si>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</si>
  <si>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</si>
  <si>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</si>
  <si>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</si>
  <si>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</si>
  <si>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</si>
  <si>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</si>
  <si>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</si>
  <si>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</si>
  <si>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</si>
  <si>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</si>
  <si>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</si>
  <si>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</si>
  <si>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</si>
  <si>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</si>
  <si>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</si>
  <si>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</si>
  <si>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</si>
  <si>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</si>
  <si>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</si>
  <si>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</si>
  <si>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</si>
  <si>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</si>
  <si>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</si>
  <si>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</si>
  <si>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</si>
  <si>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</si>
  <si>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</si>
  <si>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</si>
  <si>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</si>
  <si>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</si>
  <si>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</si>
  <si>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</si>
  <si>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</si>
  <si>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</si>
  <si>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</si>
  <si>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</si>
  <si>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</si>
  <si>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</si>
  <si>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</si>
  <si>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</si>
  <si>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</si>
  <si>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</si>
  <si>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</si>
  <si>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</si>
  <si>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</si>
  <si>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</si>
  <si>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</si>
  <si>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</si>
  <si>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</si>
  <si>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</si>
  <si>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</si>
  <si>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</si>
  <si>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</si>
  <si>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</si>
  <si>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</si>
  <si>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</si>
  <si>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</si>
  <si>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</si>
  <si>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</si>
  <si>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</si>
  <si>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</si>
  <si>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</si>
  <si>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</si>
  <si>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</si>
  <si>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</si>
  <si>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</si>
  <si>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</si>
  <si>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</si>
  <si>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</si>
  <si>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</si>
  <si>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</si>
  <si>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</si>
  <si>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</si>
  <si>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</si>
  <si>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</si>
  <si>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</si>
  <si>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</si>
  <si>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</si>
  <si>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</si>
  <si>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</si>
  <si>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</si>
  <si>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</si>
  <si>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</si>
  <si>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</si>
  <si>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</si>
  <si>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</si>
  <si>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</si>
  <si>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</si>
  <si>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</si>
  <si>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</si>
  <si>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</si>
  <si>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</si>
  <si>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</si>
  <si>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</si>
  <si>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</si>
  <si>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</si>
  <si>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</si>
  <si>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</si>
  <si>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</si>
  <si>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</si>
  <si>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</si>
  <si>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</si>
  <si>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</si>
  <si>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</si>
  <si>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</si>
  <si>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</si>
  <si>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</si>
  <si>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</si>
  <si>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</si>
  <si>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</si>
  <si>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</si>
  <si>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</si>
  <si>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</si>
  <si>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</si>
  <si>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</si>
  <si>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</si>
  <si>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</si>
  <si>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</si>
  <si>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</si>
  <si>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</si>
  <si>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</si>
  <si>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</si>
  <si>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</si>
  <si>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</si>
  <si>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</si>
  <si>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</si>
  <si>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</si>
  <si>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</si>
  <si>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</si>
  <si>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</si>
  <si>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</si>
  <si>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</si>
  <si>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</si>
  <si>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</si>
  <si>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</si>
  <si>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</si>
  <si>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</si>
  <si>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</si>
  <si>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</si>
  <si>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</si>
  <si>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</si>
  <si>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</si>
  <si>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</si>
  <si>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</si>
  <si>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</si>
  <si>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</si>
  <si>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</si>
  <si>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</si>
  <si>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</si>
  <si>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</si>
  <si>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</si>
  <si>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</si>
  <si>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</si>
  <si>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</si>
  <si>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</si>
  <si>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</si>
  <si>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</si>
  <si>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</si>
  <si>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</si>
  <si>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</si>
  <si>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</si>
  <si>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</si>
  <si>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</si>
  <si>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</si>
  <si>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</si>
  <si>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</si>
  <si>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</si>
  <si>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</si>
  <si>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</si>
  <si>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</si>
  <si>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</si>
  <si>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</si>
  <si>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</si>
  <si>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</si>
  <si>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</si>
  <si>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</si>
  <si>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</si>
  <si>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</si>
  <si>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</si>
  <si>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</si>
  <si>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</si>
  <si>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</si>
  <si>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</si>
  <si>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</si>
  <si>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</si>
  <si>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</si>
  <si>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</si>
  <si>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</si>
  <si>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</si>
  <si>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</si>
  <si>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</si>
  <si>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</si>
  <si>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</si>
  <si>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</si>
  <si>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</si>
  <si>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</si>
  <si>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</si>
  <si>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</si>
  <si>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</si>
  <si>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</si>
  <si>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</si>
  <si>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</si>
  <si>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</si>
  <si>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</si>
  <si>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</si>
  <si>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</si>
  <si>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</si>
  <si>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</si>
  <si>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</si>
  <si>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</si>
  <si>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</si>
  <si>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</si>
  <si>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</si>
  <si>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</si>
  <si>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</si>
  <si>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</si>
  <si>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</si>
  <si>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</si>
  <si>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</si>
  <si>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</si>
  <si>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</si>
  <si>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</si>
  <si>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</si>
  <si>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</si>
  <si>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</si>
  <si>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</si>
  <si>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</si>
  <si>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</si>
  <si>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</si>
  <si>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</si>
  <si>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</si>
  <si>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</si>
  <si>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</si>
  <si>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</si>
  <si>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</si>
  <si>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</si>
  <si>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</si>
  <si>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</si>
  <si>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</si>
  <si>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</si>
  <si>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</si>
  <si>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</si>
  <si>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</si>
  <si>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</si>
  <si>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</si>
  <si>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</si>
  <si>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</si>
  <si>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</si>
  <si>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</si>
  <si>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</si>
  <si>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</si>
  <si>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</si>
  <si>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</si>
  <si>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</si>
  <si>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</si>
  <si>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</si>
  <si>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</si>
  <si>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</si>
  <si>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</si>
  <si>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</si>
  <si>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</si>
  <si>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</si>
  <si>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</si>
  <si>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</si>
  <si>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</si>
  <si>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</si>
  <si>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</si>
  <si>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</si>
  <si>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</si>
  <si>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</si>
  <si>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</si>
  <si>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</si>
  <si>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</si>
  <si>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</si>
  <si>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</si>
  <si>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</si>
  <si>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</si>
  <si>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</si>
  <si>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</si>
  <si>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</si>
  <si>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</si>
  <si>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</si>
  <si>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</si>
  <si>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</si>
  <si>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</si>
  <si>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</si>
  <si>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</si>
  <si>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</si>
  <si>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</si>
  <si>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</si>
  <si>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</si>
  <si>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</si>
  <si>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</si>
  <si>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</si>
  <si>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</si>
  <si>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</si>
  <si>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</si>
  <si>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</si>
  <si>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</si>
  <si>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</si>
  <si>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</si>
  <si>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</si>
  <si>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</si>
  <si>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</si>
  <si>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</si>
  <si>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</si>
  <si>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</si>
  <si>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</si>
  <si>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</si>
  <si>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</si>
  <si>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</si>
  <si>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</si>
  <si>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</si>
  <si>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</si>
  <si>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</si>
  <si>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</si>
  <si>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</si>
  <si>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</si>
  <si>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</si>
  <si>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</si>
  <si>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</si>
  <si>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</si>
  <si>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</si>
  <si>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</si>
  <si>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</si>
  <si>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</si>
  <si>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</si>
  <si>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</si>
  <si>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</si>
  <si>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</si>
  <si>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</si>
  <si>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</si>
  <si>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</si>
  <si>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</si>
  <si>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</si>
  <si>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</si>
  <si>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</si>
  <si>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</si>
  <si>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</si>
  <si>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</si>
  <si>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</si>
  <si>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</si>
  <si>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</si>
  <si>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</si>
  <si>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</si>
  <si>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</si>
  <si>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</si>
  <si>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</si>
  <si>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</si>
  <si>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</si>
  <si>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</si>
  <si>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</si>
  <si>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</si>
  <si>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</si>
  <si>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</si>
  <si>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</si>
  <si>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</si>
  <si>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</si>
  <si>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</si>
  <si>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</si>
  <si>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</si>
  <si>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</si>
  <si>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</si>
  <si>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</si>
  <si>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</si>
  <si>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</si>
  <si>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</si>
  <si>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</si>
  <si>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</si>
  <si>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</si>
  <si>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</si>
  <si>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</si>
  <si>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</si>
  <si>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</si>
  <si>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</si>
  <si>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</si>
  <si>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</si>
  <si>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</si>
  <si>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</si>
  <si>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</si>
  <si>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</si>
  <si>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</si>
  <si>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</si>
  <si>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</si>
  <si>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</si>
  <si>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</si>
  <si>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</si>
  <si>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</si>
  <si>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</si>
  <si>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</si>
  <si>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</si>
  <si>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</si>
  <si>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</si>
  <si>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</si>
  <si>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</si>
  <si>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</si>
  <si>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</si>
  <si>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</si>
  <si>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</si>
  <si>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</si>
  <si>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</si>
  <si>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</si>
  <si>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</si>
  <si>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</si>
  <si>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</si>
  <si>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</si>
  <si>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</si>
  <si>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</si>
  <si>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</si>
  <si>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</si>
  <si>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</si>
  <si>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</si>
  <si>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</si>
  <si>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</si>
  <si>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</si>
  <si>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</si>
  <si>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</si>
  <si>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</si>
  <si>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</si>
  <si>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</si>
  <si>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</si>
  <si>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</si>
  <si>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</si>
  <si>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</si>
  <si>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</si>
  <si>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</si>
  <si>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</si>
  <si>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</si>
  <si>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</si>
  <si>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</si>
  <si>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</si>
  <si>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</si>
  <si>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</si>
  <si>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</si>
  <si>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</si>
  <si>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</si>
  <si>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</si>
  <si>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</si>
  <si>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</si>
  <si>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</si>
  <si>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</si>
  <si>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</si>
  <si>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</si>
  <si>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</si>
  <si>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</si>
  <si>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</si>
  <si>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</si>
  <si>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</si>
  <si>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</si>
  <si>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</si>
  <si>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</si>
  <si>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</si>
  <si>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</si>
  <si>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</si>
  <si>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</si>
  <si>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</si>
  <si>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</si>
  <si>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</si>
  <si>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</si>
  <si>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</si>
  <si>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</si>
  <si>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</si>
  <si>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</si>
  <si>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</si>
  <si>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</si>
  <si>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</si>
  <si>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</si>
  <si>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</si>
  <si>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</si>
  <si>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</si>
  <si>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</si>
  <si>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</si>
  <si>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</si>
  <si>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</si>
  <si>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</si>
  <si>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</si>
  <si>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</si>
  <si>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</si>
  <si>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</si>
  <si>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</si>
  <si>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</si>
  <si>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</si>
  <si>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</si>
  <si>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</si>
  <si>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</si>
  <si>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</si>
  <si>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</si>
  <si>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</si>
  <si>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</si>
  <si>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</si>
  <si>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</si>
  <si>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</si>
  <si>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</si>
  <si>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</si>
  <si>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</si>
  <si>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</si>
  <si>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</si>
  <si>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</si>
  <si>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</si>
  <si>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</si>
  <si>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</si>
  <si>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</si>
  <si>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</si>
  <si>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</si>
  <si>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</si>
  <si>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</si>
  <si>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</si>
  <si>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</si>
  <si>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</si>
  <si>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</si>
  <si>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</si>
  <si>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</si>
  <si>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</si>
  <si>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</si>
  <si>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</si>
  <si>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</si>
  <si>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</si>
  <si>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</si>
  <si>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</si>
  <si>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</si>
  <si>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</si>
  <si>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</si>
  <si>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</si>
  <si>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</si>
  <si>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</si>
  <si>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</si>
  <si>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</si>
  <si>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</si>
  <si>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</si>
  <si>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</si>
  <si>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</si>
  <si>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</si>
  <si>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</si>
  <si>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</si>
  <si>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</si>
  <si>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</si>
  <si>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</si>
  <si>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</si>
  <si>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</si>
  <si>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</si>
  <si>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</si>
  <si>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</si>
  <si>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</si>
  <si>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</si>
  <si>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</si>
  <si>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</si>
  <si>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</si>
  <si>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</si>
  <si>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</si>
  <si>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</si>
  <si>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</si>
  <si>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</si>
  <si>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</si>
  <si>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</si>
  <si>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</si>
  <si>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</si>
  <si>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</si>
  <si>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</si>
  <si>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</si>
  <si>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</si>
  <si>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</si>
  <si>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</si>
  <si>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</si>
  <si>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</si>
  <si>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</si>
  <si>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</si>
  <si>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</si>
  <si>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</si>
  <si>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</si>
  <si>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</si>
  <si>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</si>
  <si>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</si>
  <si>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</si>
  <si>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</si>
  <si>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</si>
  <si>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</si>
  <si>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</si>
  <si>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</si>
  <si>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</si>
  <si>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</si>
  <si>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</si>
  <si>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</si>
  <si>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</si>
  <si>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</si>
  <si>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</si>
  <si>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</si>
  <si>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</si>
  <si>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</si>
  <si>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</si>
  <si>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</si>
  <si>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</si>
  <si>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</si>
  <si>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</si>
  <si>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</si>
  <si>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</si>
  <si>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</si>
  <si>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</si>
  <si>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</si>
  <si>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</si>
  <si>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</si>
  <si>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</si>
  <si>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</si>
  <si>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</si>
  <si>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</si>
  <si>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</si>
  <si>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</si>
  <si>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</si>
  <si>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</si>
  <si>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</si>
  <si>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</si>
  <si>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</si>
  <si>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</si>
  <si>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</si>
  <si>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</si>
  <si>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</si>
  <si>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</si>
  <si>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</si>
  <si>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</si>
  <si>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</si>
  <si>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</si>
  <si>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</si>
  <si>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</si>
  <si>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</si>
  <si>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</si>
  <si>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</si>
  <si>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</si>
  <si>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</si>
  <si>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</si>
  <si>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</si>
  <si>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</si>
  <si>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</si>
  <si>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</si>
  <si>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</si>
  <si>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</si>
  <si>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</si>
  <si>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</si>
  <si>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</si>
  <si>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</si>
  <si>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</si>
  <si>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</si>
  <si>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</si>
  <si>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</si>
  <si>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</si>
  <si>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</si>
  <si>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</si>
  <si>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</si>
  <si>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</si>
  <si>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</si>
  <si>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</si>
  <si>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</si>
  <si>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</si>
  <si>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</si>
  <si>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</si>
  <si>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</si>
  <si>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</si>
  <si>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</si>
  <si>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</si>
  <si>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</si>
  <si>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</si>
  <si>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</si>
  <si>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</si>
  <si>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</si>
  <si>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</si>
  <si>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</si>
  <si>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</si>
  <si>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</si>
  <si>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</si>
  <si>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</si>
  <si>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</si>
  <si>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</si>
  <si>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</si>
  <si>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</si>
  <si>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</si>
  <si>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</si>
  <si>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</si>
  <si>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</si>
  <si>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</si>
  <si>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</si>
  <si>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</si>
  <si>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</si>
  <si>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</si>
  <si>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</si>
  <si>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</si>
  <si>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</si>
  <si>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</si>
  <si>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</si>
  <si>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</si>
  <si>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</si>
  <si>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</si>
  <si>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</si>
  <si>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</si>
  <si>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</si>
  <si>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</si>
  <si>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</si>
  <si>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</si>
  <si>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</si>
  <si>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</si>
  <si>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</si>
  <si>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</si>
  <si>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</si>
  <si>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</si>
  <si>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</si>
  <si>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</si>
  <si>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</si>
  <si>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</si>
  <si>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</si>
  <si>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</si>
  <si>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</si>
  <si>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</si>
  <si>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</si>
  <si>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</si>
  <si>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</si>
  <si>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</si>
  <si>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</si>
  <si>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</si>
  <si>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</si>
  <si>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</si>
  <si>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</si>
  <si>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</si>
  <si>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</si>
  <si>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</si>
  <si>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</si>
  <si>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</si>
  <si>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</si>
  <si>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</si>
  <si>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</si>
  <si>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</si>
  <si>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</si>
  <si>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</si>
  <si>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</si>
  <si>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</si>
  <si>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</si>
  <si>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</si>
  <si>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</si>
  <si>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</si>
  <si>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</si>
  <si>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</si>
  <si>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</si>
  <si>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</si>
  <si>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</si>
  <si>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</si>
  <si>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</si>
  <si>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</si>
  <si>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</si>
  <si>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</si>
  <si>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</si>
  <si>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</si>
  <si>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</si>
  <si>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</si>
  <si>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</si>
  <si>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</si>
  <si>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</si>
  <si>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</si>
  <si>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</si>
  <si>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</si>
  <si>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</si>
  <si>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</si>
  <si>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</si>
  <si>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</si>
  <si>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</si>
  <si>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</si>
  <si>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</si>
  <si>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</si>
  <si>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</si>
  <si>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</si>
  <si>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</si>
  <si>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</si>
  <si>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</si>
  <si>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</si>
  <si>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</si>
  <si>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</si>
  <si>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</si>
  <si>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</si>
  <si>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</si>
  <si>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</si>
  <si>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</si>
  <si>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</si>
  <si>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</si>
  <si>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</si>
  <si>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</si>
  <si>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</si>
  <si>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</si>
  <si>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</si>
  <si>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</si>
  <si>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</si>
  <si>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</si>
  <si>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</si>
  <si>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</si>
  <si>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</si>
  <si>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</si>
  <si>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</si>
  <si>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</si>
  <si>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</si>
  <si>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</si>
  <si>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</si>
  <si>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</si>
  <si>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</si>
  <si>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</si>
  <si>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</si>
  <si>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</si>
  <si>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</si>
  <si>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</si>
  <si>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</si>
  <si>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</si>
  <si>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</si>
  <si>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</si>
  <si>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</si>
  <si>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</si>
  <si>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</si>
  <si>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</si>
  <si>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</si>
  <si>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</si>
  <si>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</si>
  <si>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</si>
  <si>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</si>
  <si>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</si>
  <si>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</si>
  <si>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</si>
  <si>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</si>
  <si>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</si>
  <si>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</si>
  <si>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</si>
  <si>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</si>
  <si>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</si>
  <si>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</si>
  <si>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</si>
  <si>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</si>
  <si>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</si>
  <si>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</si>
  <si>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</si>
  <si>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</si>
  <si>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</si>
  <si>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</si>
  <si>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</si>
  <si>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</si>
  <si>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</si>
  <si>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</si>
  <si>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</si>
  <si>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</si>
  <si>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</si>
  <si>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</si>
  <si>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</si>
  <si>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</si>
  <si>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</si>
  <si>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</si>
  <si>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</si>
  <si>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</si>
  <si>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</si>
  <si>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</si>
  <si>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</si>
  <si>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</si>
  <si>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</si>
  <si>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</si>
  <si>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</si>
  <si>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</si>
  <si>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</si>
  <si>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</si>
  <si>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</si>
  <si>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</si>
  <si>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</si>
  <si>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</si>
  <si>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</si>
  <si>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</si>
  <si>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</si>
  <si>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</si>
  <si>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</si>
  <si>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</si>
  <si>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</si>
  <si>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</si>
  <si>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</si>
  <si>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</si>
  <si>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</si>
  <si>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</si>
  <si>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</si>
  <si>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</si>
  <si>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</si>
  <si>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</si>
  <si>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</si>
  <si>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</si>
  <si>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</si>
  <si>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</si>
  <si>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</si>
  <si>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</si>
  <si>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</si>
  <si>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</si>
  <si>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</si>
  <si>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</si>
  <si>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</si>
  <si>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</si>
  <si>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</si>
  <si>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</si>
  <si>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</si>
  <si>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</si>
  <si>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</si>
  <si>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</si>
  <si>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</si>
  <si>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</si>
  <si>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</si>
  <si>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</si>
  <si>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</si>
  <si>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</si>
  <si>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</si>
  <si>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</si>
  <si>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</si>
  <si>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</si>
  <si>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</si>
  <si>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</si>
  <si>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</si>
  <si>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</si>
  <si>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</si>
  <si>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</si>
  <si>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</si>
  <si>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</si>
  <si>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</si>
  <si>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</si>
  <si>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</si>
  <si>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</si>
  <si>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</si>
  <si>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</si>
  <si>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</si>
  <si>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</si>
  <si>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</si>
  <si>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</si>
  <si>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</si>
  <si>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</si>
  <si>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</si>
  <si>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</si>
  <si>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</si>
  <si>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</si>
  <si>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</si>
  <si>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</si>
  <si>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</si>
  <si>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</si>
  <si>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</si>
  <si>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</si>
  <si>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</si>
  <si>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</si>
  <si>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</si>
  <si>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</si>
  <si>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</si>
  <si>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</si>
  <si>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</si>
  <si>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</si>
  <si>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</si>
  <si>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</si>
  <si>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</si>
  <si>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</si>
  <si>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</si>
  <si>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</si>
  <si>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</si>
  <si>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</si>
  <si>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</si>
  <si>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</si>
  <si>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</si>
  <si>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</si>
  <si>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</si>
  <si>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</si>
  <si>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</si>
  <si>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</si>
  <si>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</si>
  <si>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</si>
  <si>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</si>
  <si>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</si>
  <si>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</si>
  <si>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</si>
  <si>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</si>
  <si>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</si>
  <si>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</si>
  <si>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</si>
  <si>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</si>
  <si>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</si>
  <si>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</si>
  <si>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</si>
  <si>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</si>
  <si>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</si>
  <si>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</si>
  <si>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</si>
  <si>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</si>
  <si>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</si>
  <si>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</si>
  <si>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</si>
  <si>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</si>
  <si>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</si>
  <si>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</si>
  <si>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</si>
  <si>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</si>
  <si>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</si>
  <si>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</si>
  <si>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</si>
  <si>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</si>
  <si>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</si>
  <si>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</si>
  <si>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</si>
  <si>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</si>
  <si>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</si>
  <si>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</si>
  <si>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</si>
  <si>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</si>
  <si>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</si>
  <si>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</si>
  <si>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</si>
  <si>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</si>
  <si>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</si>
  <si>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</si>
  <si>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</si>
  <si>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</si>
  <si>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</si>
  <si>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</si>
  <si>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</si>
  <si>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</si>
  <si>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</si>
  <si>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</si>
  <si>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</si>
  <si>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</si>
  <si>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</si>
  <si>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</si>
  <si>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</si>
  <si>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</si>
  <si>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</si>
  <si>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</si>
  <si>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</si>
  <si>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</si>
  <si>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</si>
  <si>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</si>
  <si>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</si>
  <si>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</si>
  <si>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</si>
  <si>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</si>
  <si>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</si>
  <si>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</si>
  <si>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</si>
  <si>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</si>
  <si>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</si>
  <si>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</si>
  <si>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</si>
  <si>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</si>
  <si>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</si>
  <si>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</si>
  <si>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</si>
  <si>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</si>
  <si>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</si>
  <si>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</si>
  <si>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</si>
  <si>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</si>
  <si>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</si>
  <si>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</si>
  <si>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</si>
  <si>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</si>
  <si>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</si>
  <si>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</si>
  <si>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</si>
  <si>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</si>
  <si>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</si>
  <si>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</si>
  <si>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</si>
  <si>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</si>
  <si>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</si>
  <si>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</si>
  <si>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</si>
  <si>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</si>
  <si>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</si>
  <si>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</si>
  <si>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</si>
  <si>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</si>
  <si>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</si>
  <si>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</si>
  <si>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</si>
  <si>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</si>
  <si>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</si>
  <si>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</si>
  <si>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</si>
  <si>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</si>
  <si>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</si>
  <si>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</si>
  <si>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</si>
  <si>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</si>
  <si>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</si>
  <si>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</si>
  <si>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</si>
  <si>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</si>
  <si>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</si>
  <si>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</si>
  <si>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</si>
  <si>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</si>
  <si>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</si>
  <si>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</si>
  <si>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</si>
  <si>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</si>
  <si>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</si>
  <si>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</si>
  <si>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</si>
  <si>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</si>
  <si>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</si>
  <si>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</si>
  <si>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</si>
  <si>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</si>
  <si>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</si>
  <si>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</si>
  <si>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</si>
  <si>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</si>
  <si>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</si>
  <si>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</si>
  <si>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</si>
  <si>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</si>
  <si>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</si>
  <si>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</si>
  <si>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</si>
  <si>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</si>
  <si>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</si>
  <si>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</si>
  <si>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</si>
  <si>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</si>
  <si>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</si>
  <si>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</si>
  <si>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</si>
  <si>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</si>
  <si>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</si>
  <si>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</si>
  <si>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</si>
  <si>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</si>
  <si>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</si>
  <si>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</si>
  <si>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</si>
  <si>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</si>
  <si>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</si>
  <si>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</si>
  <si>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</si>
  <si>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</si>
  <si>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</si>
  <si>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</si>
  <si>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</si>
  <si>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</si>
  <si>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</si>
  <si>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</si>
  <si>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</si>
  <si>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</si>
  <si>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</si>
  <si>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</si>
  <si>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</si>
  <si>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</si>
  <si>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</si>
  <si>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</si>
  <si>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</si>
  <si>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</si>
  <si>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</si>
  <si>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</si>
  <si>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</si>
  <si>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</si>
  <si>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</si>
  <si>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</si>
  <si>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</si>
  <si>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</si>
  <si>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</si>
  <si>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</si>
  <si>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</si>
  <si>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</si>
  <si>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</si>
  <si>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</si>
  <si>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</si>
  <si>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</si>
  <si>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</si>
  <si>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</si>
  <si>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</si>
  <si>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</si>
  <si>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</si>
  <si>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</si>
  <si>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</si>
  <si>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</si>
  <si>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</si>
  <si>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</si>
  <si>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</si>
  <si>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</si>
  <si>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</si>
  <si>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</si>
  <si>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</si>
  <si>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</si>
  <si>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</si>
  <si>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</si>
  <si>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</si>
  <si>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</si>
  <si>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</si>
  <si>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</si>
  <si>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</si>
  <si>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</si>
  <si>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</si>
  <si>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</si>
  <si>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</si>
  <si>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</si>
  <si>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</si>
  <si>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</si>
  <si>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</si>
  <si>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</si>
  <si>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</si>
  <si>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</si>
  <si>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</si>
  <si>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</si>
  <si>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</si>
  <si>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</si>
  <si>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</si>
  <si>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</si>
  <si>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</si>
  <si>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</si>
  <si>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</si>
  <si>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</si>
  <si>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</si>
  <si>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</si>
  <si>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</si>
  <si>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</si>
  <si>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</si>
  <si>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</si>
  <si>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</si>
  <si>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</si>
  <si>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</si>
  <si>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</si>
  <si>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</si>
  <si>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</si>
  <si>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</si>
  <si>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</si>
  <si>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</si>
  <si>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</si>
  <si>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</si>
  <si>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</si>
  <si>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</si>
  <si>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</si>
  <si>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</si>
  <si>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</si>
  <si>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</si>
  <si>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</si>
  <si>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</si>
  <si>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</si>
  <si>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</si>
  <si>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</si>
  <si>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</si>
  <si>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</si>
  <si>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</si>
  <si>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</si>
  <si>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</si>
  <si>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</si>
  <si>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</si>
  <si>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</si>
  <si>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</si>
  <si>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</si>
  <si>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</si>
  <si>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</si>
  <si>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</si>
  <si>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</si>
  <si>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</si>
  <si>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</si>
  <si>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</si>
  <si>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</si>
  <si>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</si>
  <si>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</si>
  <si>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</si>
  <si>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</si>
  <si>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</si>
  <si>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</si>
  <si>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</si>
  <si>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</si>
  <si>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</si>
  <si>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</si>
  <si>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</si>
  <si>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</si>
  <si>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</si>
  <si>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</si>
  <si>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</si>
  <si>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</si>
  <si>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</si>
  <si>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</si>
  <si>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</si>
  <si>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</si>
  <si>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</si>
  <si>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</si>
  <si>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</si>
  <si>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</si>
  <si>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</si>
  <si>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</si>
  <si>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</si>
  <si>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</si>
  <si>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</si>
  <si>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</si>
  <si>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</si>
  <si>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</si>
  <si>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</si>
  <si>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</si>
  <si>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</si>
  <si>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</si>
  <si>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</si>
  <si>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</si>
  <si>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</si>
  <si>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</si>
  <si>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</si>
  <si>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</si>
  <si>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</si>
  <si>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</si>
  <si>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</si>
  <si>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</si>
  <si>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</si>
  <si>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</si>
  <si>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</si>
  <si>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</si>
  <si>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</si>
  <si>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</si>
  <si>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</si>
  <si>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</si>
  <si>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</si>
  <si>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</si>
  <si>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</si>
  <si>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</si>
  <si>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</si>
  <si>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</si>
  <si>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</si>
  <si>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</si>
  <si>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</si>
  <si>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</si>
  <si>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</si>
  <si>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</si>
  <si>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</si>
  <si>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</si>
  <si>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</si>
  <si>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</si>
  <si>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</si>
  <si>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</si>
  <si>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</si>
  <si>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</si>
  <si>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</si>
  <si>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</si>
  <si>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</si>
  <si>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</si>
  <si>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</si>
  <si>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</si>
  <si>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</si>
  <si>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</si>
  <si>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</si>
  <si>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</si>
  <si>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</si>
  <si>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</si>
  <si>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</si>
  <si>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</si>
  <si>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</si>
  <si>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</si>
  <si>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</si>
  <si>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</si>
  <si>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</si>
  <si>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</si>
  <si>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</si>
  <si>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</si>
  <si>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</si>
  <si>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</si>
  <si>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</si>
  <si>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</si>
  <si>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</si>
  <si>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</si>
  <si>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</si>
  <si>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</si>
  <si>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</si>
  <si>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</si>
  <si>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</si>
  <si>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</si>
  <si>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</si>
  <si>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</si>
  <si>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</si>
  <si>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</si>
  <si>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</si>
  <si>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</si>
  <si>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</si>
  <si>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</si>
  <si>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</si>
  <si>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</si>
  <si>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</si>
  <si>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</si>
  <si>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</si>
  <si>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</si>
  <si>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</si>
  <si>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</si>
  <si>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</si>
  <si>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</si>
  <si>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</si>
  <si>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</si>
  <si>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</si>
  <si>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</si>
  <si>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</si>
  <si>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</si>
  <si>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</si>
  <si>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</si>
  <si>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</si>
  <si>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</si>
  <si>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</si>
  <si>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</si>
  <si>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</si>
  <si>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</si>
  <si>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</si>
  <si>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</si>
  <si>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</si>
  <si>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</si>
  <si>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</si>
  <si>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</si>
  <si>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</si>
  <si>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</si>
  <si>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</si>
  <si>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</si>
  <si>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</si>
  <si>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</si>
  <si>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</si>
  <si>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</si>
  <si>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</si>
  <si>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</si>
  <si>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</si>
  <si>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</si>
  <si>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</si>
  <si>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</si>
  <si>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</si>
  <si>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</si>
  <si>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</si>
  <si>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</si>
  <si>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</si>
  <si>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</si>
  <si>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</si>
  <si>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</si>
  <si>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</si>
  <si>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</si>
  <si>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</si>
  <si>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</si>
  <si>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</si>
  <si>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</si>
  <si>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</si>
  <si>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</si>
  <si>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</si>
  <si>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</si>
  <si>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</si>
  <si>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</si>
  <si>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</si>
  <si>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</si>
  <si>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</si>
  <si>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</si>
  <si>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</si>
  <si>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</si>
  <si>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</si>
  <si>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</si>
  <si>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</si>
  <si>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</si>
  <si>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</si>
  <si>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</si>
  <si>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</si>
  <si>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</si>
  <si>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</si>
  <si>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</si>
  <si>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</si>
  <si>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</si>
  <si>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</si>
  <si>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</si>
  <si>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</si>
  <si>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</si>
  <si>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</si>
  <si>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</si>
  <si>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</si>
  <si>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</si>
  <si>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</si>
  <si>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</si>
  <si>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</si>
  <si>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</si>
  <si>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</si>
  <si>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</si>
  <si>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</si>
  <si>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</si>
  <si>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</si>
  <si>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</si>
  <si>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</si>
  <si>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</si>
  <si>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</si>
  <si>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</si>
  <si>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</si>
  <si>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</si>
  <si>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</si>
  <si>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</si>
  <si>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</si>
  <si>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</si>
  <si>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</si>
  <si>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</si>
  <si>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</si>
  <si>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</si>
  <si>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</si>
  <si>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</si>
  <si>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</si>
  <si>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</si>
  <si>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</si>
  <si>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</si>
  <si>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</si>
  <si>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</si>
  <si>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</si>
  <si>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</si>
  <si>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</si>
  <si>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</si>
  <si>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</si>
  <si>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</si>
  <si>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</si>
  <si>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</si>
  <si>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</si>
  <si>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</si>
  <si>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</si>
  <si>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</si>
  <si>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</si>
  <si>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</si>
  <si>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</si>
  <si>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</si>
  <si>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</si>
  <si>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</si>
  <si>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</si>
  <si>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</si>
  <si>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</si>
  <si>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</si>
  <si>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</si>
  <si>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</si>
  <si>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</si>
  <si>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</si>
  <si>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</si>
  <si>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</si>
  <si>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</si>
  <si>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</si>
  <si>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</si>
  <si>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</si>
  <si>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</si>
  <si>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</si>
  <si>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</si>
  <si>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</si>
  <si>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</si>
  <si>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</si>
  <si>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</si>
  <si>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</si>
  <si>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</si>
  <si>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</si>
  <si>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</si>
  <si>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</si>
  <si>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</si>
  <si>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</si>
  <si>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</si>
  <si>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</si>
  <si>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</si>
  <si>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</si>
  <si>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</si>
  <si>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</si>
  <si>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</si>
  <si>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</si>
  <si>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</si>
  <si>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</si>
  <si>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</si>
  <si>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</si>
  <si>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</si>
  <si>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</si>
  <si>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</si>
  <si>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</si>
  <si>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</si>
  <si>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</si>
  <si>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</si>
  <si>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</si>
  <si>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</si>
  <si>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</si>
  <si>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</si>
  <si>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</si>
  <si>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</si>
  <si>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</si>
  <si>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</si>
  <si>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</si>
  <si>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</si>
  <si>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</si>
  <si>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</si>
  <si>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</si>
  <si>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</si>
  <si>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</si>
  <si>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</si>
  <si>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</si>
  <si>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</si>
  <si>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</si>
  <si>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</si>
  <si>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</si>
  <si>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</si>
  <si>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</si>
  <si>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</si>
  <si>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</si>
  <si>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</si>
  <si>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</si>
  <si>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</si>
  <si>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</si>
  <si>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</si>
  <si>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</si>
  <si>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</si>
  <si>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</si>
  <si>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</si>
  <si>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</si>
  <si>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</si>
  <si>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</si>
  <si>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</si>
  <si>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</si>
  <si>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</si>
  <si>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</si>
  <si>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</si>
  <si>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</si>
  <si>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</si>
  <si>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</si>
  <si>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</si>
  <si>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</si>
  <si>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</si>
  <si>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</si>
  <si>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</si>
  <si>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</si>
  <si>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</si>
  <si>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</si>
  <si>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</si>
  <si>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</si>
  <si>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</si>
  <si>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</si>
  <si>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</si>
  <si>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</si>
  <si>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</si>
  <si>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</si>
  <si>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</si>
  <si>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</si>
  <si>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</si>
  <si>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</si>
  <si>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</si>
  <si>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</si>
  <si>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</si>
  <si>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</si>
  <si>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</si>
  <si>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</si>
  <si>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</si>
  <si>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</si>
  <si>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</si>
  <si>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</si>
  <si>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</si>
  <si>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</si>
  <si>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</si>
  <si>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</si>
  <si>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</si>
  <si>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</si>
  <si>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</si>
  <si>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</si>
  <si>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</si>
  <si>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</si>
  <si>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</si>
  <si>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</si>
  <si>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</si>
  <si>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</si>
  <si>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</si>
  <si>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</si>
  <si>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</si>
  <si>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</si>
  <si>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</si>
  <si>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</si>
  <si>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</si>
  <si>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</si>
  <si>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</si>
  <si>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</si>
  <si>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</si>
  <si>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</si>
  <si>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</si>
  <si>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</si>
  <si>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</si>
  <si>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</si>
  <si>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</si>
  <si>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</si>
  <si>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</si>
  <si>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</si>
  <si>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</si>
  <si>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</si>
  <si>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</si>
  <si>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</si>
  <si>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</si>
  <si>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</si>
  <si>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</si>
  <si>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</si>
  <si>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</si>
  <si>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</si>
  <si>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</si>
  <si>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</si>
  <si>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</si>
  <si>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</si>
  <si>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</si>
  <si>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</si>
  <si>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</si>
  <si>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</si>
  <si>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</si>
  <si>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</si>
  <si>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</si>
  <si>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</si>
  <si>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</si>
  <si>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</si>
  <si>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</si>
  <si>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</si>
  <si>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</si>
  <si>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</si>
  <si>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</si>
  <si>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</si>
  <si>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</si>
  <si>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</si>
  <si>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</si>
  <si>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</si>
  <si>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</si>
  <si>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</si>
  <si>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</si>
  <si>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</si>
  <si>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</si>
  <si>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</si>
  <si>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</si>
  <si>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</si>
  <si>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</si>
  <si>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</si>
  <si>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</si>
  <si>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</si>
  <si>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</si>
  <si>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</si>
  <si>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</si>
  <si>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</si>
  <si>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</si>
  <si>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</si>
  <si>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</si>
  <si>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</si>
  <si>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</si>
  <si>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</si>
  <si>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</si>
  <si>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</si>
  <si>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</si>
  <si>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</si>
  <si>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</si>
  <si>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</si>
  <si>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</si>
  <si>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</si>
  <si>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</si>
  <si>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</si>
  <si>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</si>
  <si>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</si>
  <si>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</si>
  <si>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</si>
  <si>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</si>
  <si>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</si>
  <si>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</si>
  <si>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</si>
  <si>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</si>
  <si>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</si>
  <si>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</si>
  <si>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</si>
  <si>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</si>
  <si>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</si>
  <si>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</si>
  <si>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</si>
  <si>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</si>
  <si>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</si>
  <si>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</si>
  <si>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</si>
  <si>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</si>
  <si>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</si>
  <si>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</si>
  <si>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</si>
  <si>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</si>
  <si>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</si>
  <si>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</si>
  <si>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</si>
  <si>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</si>
  <si>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</si>
  <si>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</si>
  <si>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</si>
  <si>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</si>
  <si>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</si>
  <si>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</si>
  <si>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</si>
  <si>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</si>
  <si>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</si>
  <si>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</si>
  <si>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</si>
  <si>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</si>
  <si>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</si>
  <si>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</si>
  <si>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</si>
  <si>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</si>
  <si>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</si>
  <si>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</si>
  <si>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</si>
  <si>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</si>
  <si>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</si>
  <si>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</si>
  <si>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</si>
  <si>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</si>
  <si>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</si>
  <si>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</si>
  <si>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</si>
  <si>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</si>
  <si>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</si>
  <si>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</si>
  <si>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</si>
  <si>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</si>
  <si>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</si>
  <si>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</si>
  <si>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</si>
  <si>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</si>
  <si>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</si>
  <si>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</si>
  <si>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</si>
  <si>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</si>
  <si>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</si>
  <si>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</si>
  <si>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</si>
  <si>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</si>
  <si>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</si>
  <si>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</si>
  <si>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</si>
  <si>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</si>
  <si>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</si>
  <si>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</si>
  <si>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</si>
  <si>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</si>
  <si>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</si>
  <si>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</si>
  <si>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</si>
  <si>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</si>
  <si>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</si>
  <si>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</si>
  <si>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</si>
  <si>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</si>
  <si>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</si>
  <si>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</si>
  <si>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</si>
  <si>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</si>
  <si>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</si>
  <si>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</si>
  <si>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</si>
  <si>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</si>
  <si>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</si>
  <si>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</si>
  <si>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</si>
  <si>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</si>
  <si>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</si>
  <si>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</si>
  <si>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</si>
  <si>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</si>
  <si>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</si>
  <si>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</si>
  <si>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</si>
  <si>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</si>
  <si>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</si>
  <si>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</si>
  <si>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</si>
  <si>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</si>
  <si>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</si>
  <si>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</si>
  <si>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</si>
  <si>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</si>
  <si>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</si>
  <si>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</si>
  <si>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</si>
  <si>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</si>
  <si>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</si>
  <si>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</si>
  <si>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</si>
  <si>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</si>
  <si>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</si>
  <si>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</si>
  <si>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</si>
  <si>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</si>
  <si>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</si>
  <si>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</si>
  <si>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</si>
  <si>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</si>
  <si>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</si>
  <si>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</si>
  <si>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</si>
  <si>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</si>
  <si>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</si>
  <si>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</si>
  <si>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</si>
  <si>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</si>
  <si>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</si>
  <si>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</si>
  <si>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</si>
  <si>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</si>
  <si>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</si>
  <si>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</si>
  <si>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</si>
  <si>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</si>
  <si>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</si>
  <si>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</si>
  <si>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</si>
  <si>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</si>
  <si>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</si>
  <si>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</si>
  <si>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</si>
  <si>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</si>
  <si>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</si>
  <si>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</si>
  <si>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</si>
  <si>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</si>
  <si>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</si>
  <si>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</si>
  <si>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</si>
  <si>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</si>
  <si>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</si>
  <si>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</si>
  <si>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</si>
  <si>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</si>
  <si>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</si>
  <si>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</si>
  <si>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</si>
  <si>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</si>
  <si>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</si>
  <si>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</si>
  <si>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</si>
  <si>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</si>
  <si>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</si>
  <si>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</si>
  <si>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</si>
  <si>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</si>
  <si>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</si>
  <si>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</si>
  <si>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</si>
  <si>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</si>
  <si>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</si>
  <si>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</si>
  <si>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</si>
  <si>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</si>
  <si>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</si>
  <si>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</si>
  <si>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</si>
  <si>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</si>
  <si>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</si>
  <si>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</si>
  <si>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</si>
  <si>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</si>
  <si>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</si>
  <si>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</si>
  <si>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</si>
  <si>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</si>
  <si>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</si>
  <si>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</si>
  <si>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</si>
  <si>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</si>
  <si>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</si>
  <si>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</si>
  <si>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</si>
  <si>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</si>
  <si>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</si>
  <si>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</si>
  <si>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</si>
  <si>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</si>
  <si>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</si>
  <si>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</si>
  <si>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</si>
  <si>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</si>
  <si>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</si>
  <si>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</si>
  <si>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</si>
  <si>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</si>
  <si>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</si>
  <si>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</si>
  <si>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</si>
  <si>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</si>
  <si>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</si>
  <si>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</si>
  <si>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</si>
  <si>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</si>
  <si>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</si>
  <si>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</si>
  <si>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</si>
  <si>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</si>
  <si>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</si>
  <si>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</si>
  <si>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</si>
  <si>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</si>
  <si>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</si>
  <si>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</si>
  <si>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</si>
  <si>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</si>
  <si>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</si>
  <si>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</si>
  <si>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</si>
  <si>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</si>
  <si>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</si>
  <si>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</si>
  <si>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</si>
  <si>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</si>
  <si>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</si>
  <si>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</si>
  <si>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</si>
  <si>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</si>
  <si>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</si>
  <si>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</si>
  <si>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</si>
  <si>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</si>
  <si>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</si>
  <si>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</si>
  <si>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</si>
  <si>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</si>
  <si>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</si>
  <si>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</si>
  <si>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</si>
  <si>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</si>
  <si>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</si>
  <si>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</si>
  <si>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</si>
  <si>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</si>
  <si>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</si>
  <si>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</si>
  <si>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</si>
  <si>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</si>
  <si>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</si>
  <si>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</si>
  <si>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</si>
  <si>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</si>
  <si>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</si>
  <si>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</si>
  <si>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</si>
  <si>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</si>
  <si>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</si>
  <si>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</si>
  <si>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</si>
  <si>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</si>
  <si>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</si>
  <si>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</si>
  <si>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</si>
  <si>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</si>
  <si>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</si>
  <si>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</si>
  <si>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</si>
  <si>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</si>
  <si>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</si>
  <si>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</si>
  <si>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</si>
  <si>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</si>
  <si>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</si>
  <si>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</si>
  <si>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</si>
  <si>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</si>
  <si>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</si>
  <si>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</si>
  <si>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</si>
  <si>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</si>
  <si>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</si>
  <si>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</si>
  <si>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</si>
  <si>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</si>
  <si>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</si>
  <si>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</si>
  <si>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</si>
  <si>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</si>
  <si>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</si>
  <si>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</si>
  <si>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</si>
  <si>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</si>
  <si>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</si>
  <si>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</si>
  <si>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</si>
  <si>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</si>
  <si>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</si>
  <si>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</si>
  <si>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</si>
  <si>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</si>
  <si>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</si>
  <si>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</si>
  <si>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</si>
  <si>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</si>
  <si>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</si>
  <si>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</si>
  <si>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</si>
  <si>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</si>
  <si>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</si>
  <si>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</si>
  <si>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</si>
  <si>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</si>
  <si>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</si>
  <si>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</si>
  <si>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</si>
  <si>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</si>
  <si>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</si>
  <si>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</si>
  <si>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</si>
  <si>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</si>
  <si>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</si>
  <si>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</si>
  <si>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</si>
  <si>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</si>
  <si>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</si>
  <si>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</si>
  <si>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</si>
  <si>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</si>
  <si>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</si>
  <si>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</si>
  <si>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</si>
  <si>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</si>
  <si>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</si>
  <si>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</si>
  <si>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</si>
  <si>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</si>
  <si>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</si>
  <si>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</si>
  <si>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</si>
  <si>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</si>
  <si>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</si>
  <si>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</si>
  <si>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</si>
  <si>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</si>
  <si>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</si>
  <si>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</si>
  <si>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</si>
  <si>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</si>
  <si>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</si>
  <si>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</si>
  <si>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</si>
  <si>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</si>
  <si>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</si>
  <si>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</si>
  <si>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</si>
  <si>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</si>
  <si>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</si>
  <si>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</si>
  <si>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</si>
  <si>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</si>
  <si>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</si>
  <si>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</si>
  <si>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</si>
  <si>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</si>
  <si>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</si>
  <si>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</si>
  <si>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</si>
  <si>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</si>
  <si>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</si>
  <si>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</si>
  <si>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</si>
  <si>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</si>
  <si>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</si>
  <si>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</si>
  <si>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</si>
  <si>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</si>
  <si>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</si>
  <si>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</si>
  <si>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</si>
  <si>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</si>
  <si>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</si>
  <si>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</si>
  <si>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</si>
  <si>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</si>
  <si>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</si>
  <si>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</si>
  <si>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</si>
  <si>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</si>
  <si>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</si>
  <si>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</si>
  <si>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</si>
  <si>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</si>
  <si>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</si>
  <si>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</si>
  <si>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</si>
  <si>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</si>
  <si>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</si>
  <si>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</si>
  <si>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</si>
  <si>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</si>
  <si>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</si>
  <si>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</si>
  <si>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</si>
  <si>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</si>
  <si>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</si>
  <si>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</si>
  <si>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</si>
  <si>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</si>
  <si>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</si>
  <si>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</si>
  <si>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</si>
  <si>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</si>
  <si>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</si>
  <si>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</si>
  <si>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</si>
  <si>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</si>
  <si>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</si>
  <si>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</si>
  <si>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</si>
  <si>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</si>
  <si>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</si>
  <si>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</si>
  <si>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</si>
  <si>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</si>
  <si>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</si>
  <si>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</si>
  <si>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</si>
  <si>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</si>
  <si>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</si>
  <si>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</si>
  <si>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</si>
  <si>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</si>
  <si>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</si>
  <si>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</si>
  <si>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</si>
  <si>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</si>
  <si>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</si>
  <si>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</si>
  <si>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</si>
  <si>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</si>
  <si>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</si>
  <si>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</si>
  <si>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</si>
  <si>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</si>
  <si>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</si>
  <si>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</si>
  <si>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</si>
  <si>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</si>
  <si>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</si>
  <si>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</si>
  <si>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</si>
  <si>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</si>
  <si>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</si>
  <si>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</si>
  <si>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</si>
  <si>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</si>
  <si>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</si>
  <si>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</si>
  <si>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</si>
  <si>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</si>
  <si>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</si>
  <si>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</si>
  <si>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</si>
  <si>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</si>
  <si>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</si>
  <si>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</si>
  <si>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</si>
  <si>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</si>
  <si>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</si>
  <si>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</si>
  <si>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</si>
  <si>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</si>
  <si>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</si>
  <si>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</si>
  <si>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</si>
  <si>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</si>
  <si>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</si>
  <si>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</si>
  <si>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</si>
  <si>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</si>
  <si>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</si>
  <si>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</si>
  <si>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</si>
  <si>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</si>
  <si>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</si>
  <si>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</si>
  <si>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</si>
  <si>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</si>
  <si>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</si>
  <si>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</si>
  <si>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</si>
  <si>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</si>
  <si>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</si>
  <si>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</si>
  <si>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</si>
  <si>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</si>
  <si>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</si>
  <si>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</si>
  <si>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</si>
  <si>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</si>
  <si>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</si>
  <si>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</si>
  <si>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</si>
  <si>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</si>
  <si>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</si>
  <si>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</si>
  <si>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</si>
  <si>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</si>
  <si>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</si>
  <si>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</si>
  <si>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</si>
  <si>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</si>
  <si>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</si>
  <si>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</si>
  <si>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</si>
  <si>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</si>
  <si>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</si>
  <si>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</si>
  <si>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</si>
  <si>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</si>
  <si>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</si>
  <si>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</si>
  <si>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</si>
  <si>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</si>
  <si>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</si>
  <si>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</si>
  <si>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</si>
  <si>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</si>
  <si>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</si>
  <si>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</si>
  <si>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</si>
  <si>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</si>
  <si>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</si>
  <si>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</si>
  <si>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</si>
  <si>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</si>
  <si>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</si>
  <si>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</si>
  <si>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</si>
  <si>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</si>
  <si>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</si>
  <si>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</si>
  <si>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</si>
  <si>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</si>
  <si>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</si>
  <si>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</si>
  <si>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</si>
  <si>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</si>
  <si>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</si>
  <si>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</si>
  <si>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</si>
  <si>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</si>
  <si>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</si>
  <si>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</si>
  <si>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</si>
  <si>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</si>
  <si>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</si>
  <si>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</si>
  <si>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</si>
  <si>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</si>
  <si>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</si>
  <si>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</si>
  <si>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</si>
  <si>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</si>
  <si>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</si>
  <si>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</si>
  <si>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</si>
  <si>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</si>
  <si>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</si>
  <si>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</si>
  <si>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</si>
  <si>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</si>
  <si>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</si>
  <si>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</si>
  <si>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</si>
  <si>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</si>
  <si>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</si>
  <si>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</si>
  <si>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</si>
  <si>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</si>
  <si>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</si>
  <si>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</si>
  <si>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</si>
  <si>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</si>
  <si>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</si>
  <si>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</si>
  <si>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</si>
  <si>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</si>
  <si>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</si>
  <si>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</si>
  <si>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</si>
  <si>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</si>
  <si>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</si>
  <si>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</si>
  <si>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</si>
  <si>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</si>
  <si>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</si>
  <si>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</si>
  <si>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</si>
  <si>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</si>
  <si>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</si>
  <si>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</si>
  <si>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</si>
  <si>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</si>
  <si>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</si>
  <si>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</si>
  <si>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</si>
  <si>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</si>
  <si>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</si>
  <si>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</si>
  <si>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</si>
  <si>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</si>
  <si>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</si>
  <si>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</si>
  <si>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</si>
  <si>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</si>
  <si>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</si>
  <si>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</si>
  <si>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</si>
  <si>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</si>
  <si>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</si>
  <si>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</si>
  <si>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</si>
  <si>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</si>
  <si>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</si>
  <si>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</si>
  <si>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</si>
  <si>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</si>
  <si>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</si>
  <si>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</si>
  <si>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</si>
  <si>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</si>
  <si>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</si>
  <si>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</si>
  <si>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</si>
  <si>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</si>
  <si>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</si>
  <si>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</si>
  <si>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</si>
  <si>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</si>
  <si>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</si>
  <si>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</si>
  <si>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</si>
  <si>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</si>
  <si>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</si>
  <si>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</si>
  <si>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</si>
  <si>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</si>
  <si>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</si>
  <si>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</si>
  <si>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</si>
  <si>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</si>
  <si>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</si>
  <si>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</si>
  <si>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</si>
  <si>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</si>
  <si>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</si>
  <si>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</si>
  <si>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</si>
  <si>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</si>
  <si>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</si>
  <si>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</si>
  <si>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</si>
  <si>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</si>
  <si>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</si>
  <si>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</si>
  <si>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</si>
  <si>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</si>
  <si>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</si>
  <si>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</si>
  <si>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</si>
  <si>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</si>
  <si>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</si>
  <si>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</si>
  <si>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</si>
  <si>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</si>
  <si>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</si>
  <si>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</si>
  <si>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</si>
  <si>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</si>
  <si>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</si>
  <si>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</si>
  <si>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</si>
  <si>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</si>
  <si>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</si>
  <si>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</si>
  <si>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</si>
  <si>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</si>
  <si>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</si>
  <si>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</si>
  <si>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</si>
  <si>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</si>
  <si>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</si>
  <si>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</si>
  <si>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</si>
  <si>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</si>
  <si>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</si>
  <si>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</si>
  <si>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</si>
  <si>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</si>
  <si>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</si>
  <si>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</si>
  <si>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</si>
  <si>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</si>
  <si>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</si>
  <si>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</si>
  <si>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</si>
  <si>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</si>
  <si>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</si>
  <si>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</si>
  <si>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</si>
  <si>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</si>
  <si>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</si>
  <si>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</si>
  <si>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</si>
  <si>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</si>
  <si>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</si>
  <si>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</si>
  <si>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</si>
  <si>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</si>
  <si>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</si>
  <si>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</si>
  <si>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</si>
  <si>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</si>
  <si>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</si>
  <si>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</si>
  <si>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</si>
  <si>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</si>
  <si>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</si>
  <si>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</si>
  <si>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</si>
  <si>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</si>
  <si>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</si>
  <si>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</si>
  <si>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</si>
  <si>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</si>
  <si>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</si>
  <si>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</si>
  <si>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</si>
  <si>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</si>
  <si>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</si>
  <si>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</si>
  <si>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</si>
  <si>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</si>
  <si>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</si>
  <si>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</si>
  <si>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</si>
  <si>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</si>
  <si>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</si>
  <si>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</si>
  <si>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</si>
  <si>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</si>
  <si>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</si>
  <si>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</si>
  <si>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</si>
  <si>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</si>
  <si>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</si>
  <si>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</si>
  <si>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</si>
  <si>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</si>
  <si>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</si>
  <si>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</si>
  <si>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</si>
  <si>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</si>
  <si>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</si>
  <si>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</si>
  <si>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</si>
  <si>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</si>
  <si>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</si>
  <si>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</si>
  <si>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</si>
  <si>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</si>
  <si>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</si>
  <si>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</si>
  <si>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</si>
  <si>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</si>
  <si>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</si>
  <si>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</si>
  <si>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</si>
  <si>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</si>
  <si>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</si>
  <si>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</si>
  <si>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</si>
  <si>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</si>
  <si>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</si>
  <si>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</si>
  <si>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</si>
  <si>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</si>
  <si>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</si>
  <si>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</si>
  <si>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</si>
  <si>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</si>
  <si>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</si>
  <si>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</si>
  <si>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</si>
  <si>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</si>
  <si>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</si>
  <si>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</si>
  <si>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</si>
  <si>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</si>
  <si>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</si>
  <si>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</si>
  <si>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</si>
  <si>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</si>
  <si>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</si>
  <si>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</si>
  <si>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</si>
  <si>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</si>
  <si>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</si>
  <si>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</si>
  <si>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</si>
  <si>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</si>
  <si>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</si>
  <si>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</si>
  <si>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</si>
  <si>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</si>
  <si>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</si>
  <si>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</si>
  <si>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</si>
  <si>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</si>
  <si>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</si>
  <si>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</si>
  <si>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</si>
  <si>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</si>
  <si>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</si>
  <si>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</si>
  <si>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</si>
  <si>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</si>
  <si>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</si>
  <si>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</si>
  <si>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</si>
  <si>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</si>
  <si>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</si>
  <si>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</si>
  <si>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</si>
  <si>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</si>
  <si>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</si>
  <si>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</si>
  <si>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</si>
  <si>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</si>
  <si>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</si>
  <si>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</si>
  <si>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</si>
  <si>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</si>
  <si>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</si>
  <si>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</si>
  <si>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</si>
  <si>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</si>
  <si>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</si>
  <si>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</si>
  <si>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</si>
  <si>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</si>
  <si>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</si>
  <si>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</si>
  <si>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</si>
  <si>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</si>
  <si>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</si>
  <si>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</si>
  <si>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</si>
  <si>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</si>
  <si>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</si>
  <si>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</si>
  <si>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</si>
  <si>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</si>
  <si>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</si>
  <si>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</si>
  <si>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</si>
  <si>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</si>
  <si>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</si>
  <si>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</si>
  <si>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</si>
  <si>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</si>
  <si>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</si>
  <si>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</si>
  <si>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</si>
  <si>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</si>
  <si>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</si>
  <si>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</si>
  <si>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</si>
  <si>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</si>
  <si>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</si>
  <si>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</si>
  <si>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</si>
  <si>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</si>
  <si>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</si>
  <si>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</si>
  <si>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</si>
  <si>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</si>
  <si>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</si>
  <si>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</si>
  <si>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</si>
  <si>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</si>
  <si>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</si>
  <si>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</si>
  <si>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</si>
  <si>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</si>
  <si>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</si>
  <si>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</si>
  <si>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</si>
  <si>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</si>
  <si>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</si>
  <si>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</si>
  <si>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</si>
  <si>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</si>
  <si>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</si>
  <si>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</si>
  <si>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</si>
  <si>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</si>
  <si>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</si>
  <si>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</si>
  <si>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</si>
  <si>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</si>
  <si>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</si>
  <si>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</si>
  <si>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</si>
  <si>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</si>
  <si>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</si>
  <si>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</si>
  <si>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</si>
  <si>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</si>
  <si>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</si>
  <si>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</si>
  <si>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</si>
  <si>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</si>
  <si>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</si>
  <si>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</si>
  <si>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</si>
  <si>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</si>
  <si>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</si>
  <si>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</si>
  <si>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</si>
  <si>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</si>
  <si>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</si>
  <si>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</si>
  <si>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</si>
  <si>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</si>
  <si>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</si>
  <si>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</si>
  <si>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</si>
  <si>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</si>
  <si>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</si>
  <si>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</si>
  <si>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</si>
  <si>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</si>
  <si>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</si>
  <si>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</si>
  <si>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</si>
  <si>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</si>
  <si>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</si>
  <si>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</si>
  <si>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</si>
  <si>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</si>
  <si>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</si>
  <si>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</si>
  <si>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</si>
  <si>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</si>
  <si>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</si>
  <si>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</si>
  <si>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</si>
  <si>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</si>
  <si>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</si>
  <si>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</si>
  <si>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</si>
  <si>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</si>
  <si>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</si>
  <si>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</si>
  <si>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</si>
  <si>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</si>
  <si>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</si>
  <si>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</si>
  <si>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</si>
  <si>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</si>
  <si>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</si>
  <si>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</si>
  <si>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</si>
  <si>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</si>
  <si>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</si>
  <si>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</si>
  <si>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</si>
  <si>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</si>
  <si>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</si>
  <si>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</si>
  <si>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</si>
  <si>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</si>
  <si>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</si>
  <si>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</si>
  <si>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</si>
  <si>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</si>
  <si>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</si>
  <si>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</si>
  <si>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</si>
  <si>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</si>
  <si>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</si>
  <si>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</si>
  <si>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</si>
  <si>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</si>
  <si>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</si>
  <si>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</si>
  <si>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</si>
  <si>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</si>
  <si>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</si>
  <si>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</si>
  <si>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</si>
  <si>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</si>
  <si>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</si>
  <si>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</si>
  <si>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</si>
  <si>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</si>
  <si>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</si>
  <si>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</si>
  <si>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</si>
  <si>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</si>
  <si>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</si>
  <si>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</si>
  <si>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</si>
  <si>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</si>
  <si>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</si>
  <si>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</si>
  <si>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</si>
  <si>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</si>
  <si>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</si>
  <si>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</si>
  <si>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</si>
  <si>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</si>
  <si>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</si>
  <si>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</si>
  <si>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</si>
  <si>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</si>
  <si>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</si>
  <si>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</si>
  <si>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</si>
  <si>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</si>
  <si>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</si>
  <si>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</si>
  <si>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</si>
  <si>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</si>
  <si>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</si>
  <si>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</si>
  <si>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</si>
  <si>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</si>
  <si>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</si>
  <si>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</si>
  <si>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</si>
  <si>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</si>
  <si>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</si>
  <si>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</si>
  <si>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</si>
  <si>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</si>
  <si>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</si>
  <si>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</si>
  <si>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</si>
  <si>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</si>
  <si>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</si>
  <si>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</si>
  <si>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</si>
  <si>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</si>
  <si>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</si>
  <si>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</si>
  <si>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</si>
  <si>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</si>
  <si>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</si>
  <si>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</si>
  <si>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</si>
  <si>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</si>
  <si>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</si>
  <si>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</si>
  <si>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</si>
  <si>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</si>
  <si>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</si>
  <si>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</si>
  <si>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</si>
  <si>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</si>
  <si>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</si>
  <si>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</si>
  <si>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</si>
  <si>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</si>
  <si>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</si>
  <si>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</si>
  <si>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</si>
  <si>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</si>
  <si>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</si>
  <si>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</si>
  <si>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</si>
  <si>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</si>
  <si>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</si>
  <si>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</si>
  <si>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</si>
  <si>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</si>
  <si>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</si>
  <si>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</si>
  <si>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</si>
  <si>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</si>
  <si>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</si>
  <si>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</si>
  <si>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</si>
  <si>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</si>
  <si>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</si>
  <si>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</si>
  <si>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</si>
  <si>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</si>
  <si>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</si>
  <si>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</si>
  <si>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</si>
  <si>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</si>
  <si>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</si>
  <si>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</si>
  <si>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</si>
  <si>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</si>
  <si>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</si>
  <si>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</si>
  <si>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</si>
  <si>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</si>
  <si>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</si>
  <si>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</si>
  <si>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</si>
  <si>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</si>
  <si>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</si>
  <si>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</si>
  <si>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</si>
  <si>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</si>
  <si>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</si>
  <si>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</si>
  <si>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</si>
  <si>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</si>
  <si>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</si>
  <si>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</si>
  <si>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</si>
  <si>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</si>
  <si>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</si>
  <si>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</si>
  <si>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</si>
  <si>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</si>
  <si>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</si>
  <si>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</si>
  <si>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</si>
  <si>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</si>
  <si>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</si>
  <si>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</si>
  <si>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</si>
  <si>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</si>
  <si>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</si>
  <si>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</si>
  <si>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</si>
  <si>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</si>
  <si>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</si>
  <si>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</si>
  <si>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</si>
  <si>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</si>
  <si>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</si>
  <si>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</si>
  <si>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</si>
  <si>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</si>
  <si>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</si>
  <si>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</si>
  <si>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</si>
  <si>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</si>
  <si>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</si>
  <si>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</si>
  <si>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</si>
  <si>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</si>
  <si>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</si>
  <si>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</si>
  <si>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</si>
  <si>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</si>
  <si>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</si>
  <si>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</si>
  <si>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</si>
  <si>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</si>
  <si>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</si>
  <si>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</si>
  <si>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</si>
  <si>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</si>
  <si>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</si>
  <si>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</si>
  <si>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</si>
  <si>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</si>
  <si>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</si>
  <si>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</si>
  <si>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</si>
  <si>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</si>
  <si>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</si>
  <si>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</si>
  <si>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</si>
  <si>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</si>
  <si>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</si>
  <si>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</si>
  <si>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</si>
  <si>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</si>
  <si>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</si>
  <si>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</si>
  <si>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</si>
  <si>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</si>
  <si>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</si>
  <si>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</si>
  <si>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</si>
  <si>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</si>
  <si>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</si>
  <si>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</si>
  <si>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</si>
  <si>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</si>
  <si>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</si>
  <si>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</si>
  <si>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</si>
  <si>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</si>
  <si>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</si>
  <si>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</si>
  <si>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</si>
  <si>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</si>
  <si>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</si>
  <si>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</si>
  <si>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</si>
  <si>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</si>
  <si>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</si>
  <si>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</si>
  <si>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</si>
  <si>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</si>
  <si>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</si>
  <si>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</si>
  <si>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</si>
  <si>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</si>
  <si>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</si>
  <si>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</si>
  <si>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</si>
  <si>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</si>
  <si>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</si>
  <si>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</si>
  <si>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</si>
  <si>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</si>
  <si>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</si>
  <si>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</si>
  <si>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</si>
  <si>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</si>
  <si>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</si>
  <si>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</si>
  <si>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</si>
  <si>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</si>
  <si>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</si>
  <si>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</si>
  <si>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</si>
  <si>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</si>
  <si>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</si>
  <si>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</si>
  <si>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</si>
  <si>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</si>
  <si>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</si>
  <si>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</si>
  <si>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</si>
  <si>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</si>
  <si>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</si>
  <si>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</si>
  <si>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</si>
  <si>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</si>
  <si>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</si>
  <si>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</si>
  <si>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</si>
  <si>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</si>
  <si>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</si>
  <si>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</si>
  <si>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</si>
  <si>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</si>
  <si>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</si>
  <si>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</si>
  <si>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</si>
  <si>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</si>
  <si>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</si>
  <si>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</si>
  <si>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</si>
  <si>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</si>
  <si>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</si>
  <si>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</si>
  <si>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</si>
  <si>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</si>
  <si>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</si>
  <si>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</si>
  <si>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</si>
  <si>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</si>
  <si>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</si>
  <si>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</si>
  <si>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</si>
  <si>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</si>
  <si>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</si>
  <si>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</si>
  <si>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</si>
  <si>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</si>
  <si>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</si>
  <si>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</si>
  <si>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</si>
  <si>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</si>
  <si>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</si>
  <si>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</si>
  <si>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</si>
  <si>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</si>
  <si>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</si>
  <si>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</si>
  <si>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</si>
  <si>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</si>
  <si>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</si>
  <si>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</si>
  <si>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</si>
  <si>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</si>
  <si>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</si>
  <si>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</si>
  <si>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</si>
  <si>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</si>
  <si>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</si>
  <si>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</si>
  <si>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</si>
  <si>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</si>
  <si>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</si>
  <si>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</si>
  <si>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</si>
  <si>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</si>
  <si>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</si>
  <si>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</si>
  <si>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</si>
  <si>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</si>
  <si>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</si>
  <si>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</si>
  <si>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</si>
  <si>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</si>
  <si>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</si>
  <si>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</si>
  <si>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</si>
  <si>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</si>
  <si>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</si>
  <si>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</si>
  <si>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</si>
  <si>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</si>
  <si>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</si>
  <si>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</si>
  <si>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</si>
  <si>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</si>
  <si>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</si>
  <si>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</si>
  <si>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</si>
  <si>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</si>
  <si>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</si>
  <si>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</si>
  <si>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</si>
  <si>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</si>
  <si>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</si>
  <si>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</si>
  <si>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</si>
  <si>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</si>
  <si>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</si>
  <si>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</si>
  <si>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</si>
  <si>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</si>
  <si>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</si>
  <si>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</si>
  <si>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</si>
  <si>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</si>
  <si>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</si>
  <si>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</si>
  <si>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</si>
  <si>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</si>
  <si>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</si>
  <si>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</si>
  <si>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</si>
  <si>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</si>
  <si>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</si>
  <si>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</si>
  <si>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</si>
  <si>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</si>
  <si>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</si>
  <si>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</si>
  <si>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</si>
  <si>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</si>
  <si>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</si>
  <si>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</si>
  <si>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</si>
  <si>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</si>
  <si>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</si>
  <si>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</si>
  <si>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</si>
  <si>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</si>
  <si>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</si>
  <si>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</si>
  <si>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</si>
  <si>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</si>
  <si>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</si>
  <si>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</si>
  <si>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</si>
  <si>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</si>
  <si>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</si>
  <si>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</si>
  <si>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</si>
  <si>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</si>
  <si>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</si>
  <si>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</si>
  <si>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</si>
  <si>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</si>
  <si>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</si>
  <si>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</si>
  <si>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</si>
  <si>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</si>
  <si>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</si>
  <si>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</si>
  <si>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</si>
  <si>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</si>
  <si>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</si>
  <si>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</si>
  <si>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</si>
  <si>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</si>
  <si>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</si>
  <si>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</si>
  <si>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</si>
  <si>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</si>
  <si>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</si>
  <si>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</si>
  <si>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</si>
  <si>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</si>
  <si>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</si>
  <si>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</si>
  <si>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</si>
  <si>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</si>
  <si>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</si>
  <si>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</si>
  <si>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</si>
  <si>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</si>
  <si>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</si>
  <si>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</si>
  <si>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</si>
  <si>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</si>
  <si>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</si>
  <si>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</si>
  <si>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</si>
  <si>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</si>
  <si>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</si>
  <si>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</si>
  <si>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</si>
  <si>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</si>
  <si>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</si>
  <si>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</si>
  <si>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</si>
  <si>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</si>
  <si>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</si>
  <si>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</si>
  <si>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</si>
  <si>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</si>
  <si>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</si>
  <si>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</si>
  <si>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</si>
  <si>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</si>
  <si>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</si>
  <si>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</si>
  <si>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</si>
  <si>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</si>
  <si>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</si>
  <si>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</si>
  <si>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</si>
  <si>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</si>
  <si>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</si>
  <si>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</si>
  <si>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</si>
  <si>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</si>
  <si>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</si>
  <si>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</si>
  <si>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</si>
  <si>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</si>
  <si>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</si>
  <si>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</si>
  <si>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</si>
  <si>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</si>
  <si>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</si>
  <si>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</si>
  <si>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</si>
  <si>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</si>
  <si>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</si>
  <si>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</si>
  <si>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</si>
  <si>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</si>
  <si>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</si>
  <si>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</si>
  <si>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</si>
  <si>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</si>
  <si>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</si>
  <si>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</si>
  <si>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</si>
  <si>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</si>
  <si>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</si>
  <si>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</si>
  <si>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</si>
  <si>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</si>
  <si>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</si>
  <si>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</si>
  <si>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</si>
  <si>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</si>
  <si>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</si>
  <si>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</si>
  <si>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</si>
  <si>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</si>
  <si>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</si>
  <si>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</si>
  <si>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</si>
  <si>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</si>
  <si>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</si>
  <si>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</si>
  <si>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</si>
  <si>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</si>
  <si>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</si>
  <si>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</si>
  <si>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</si>
  <si>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</si>
  <si>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</si>
  <si>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</si>
  <si>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</si>
  <si>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</si>
  <si>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</si>
  <si>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</si>
  <si>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</si>
  <si>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</si>
  <si>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</si>
  <si>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</si>
  <si>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</si>
  <si>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</si>
  <si>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</si>
  <si>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</si>
  <si>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</si>
  <si>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</si>
  <si>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</si>
  <si>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</si>
  <si>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</si>
  <si>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</si>
  <si>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</si>
  <si>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</si>
  <si>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</si>
  <si>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</si>
  <si>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</si>
  <si>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</si>
  <si>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</si>
  <si>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</si>
  <si>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</si>
  <si>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</si>
  <si>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</si>
  <si>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</si>
  <si>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</si>
  <si>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</si>
  <si>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</si>
  <si>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</si>
  <si>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</si>
  <si>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</si>
  <si>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</si>
  <si>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</si>
  <si>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</si>
  <si>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</si>
  <si>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</si>
  <si>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</si>
  <si>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</si>
  <si>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</si>
  <si>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</si>
  <si>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</si>
  <si>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</si>
  <si>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</si>
  <si>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</si>
  <si>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</si>
  <si>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</si>
  <si>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</si>
  <si>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</si>
  <si>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</si>
  <si>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</si>
  <si>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</si>
  <si>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</si>
  <si>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</si>
  <si>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</si>
  <si>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</si>
  <si>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</si>
  <si>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</si>
  <si>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</si>
  <si>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</si>
  <si>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</si>
  <si>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</si>
  <si>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</si>
  <si>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</si>
  <si>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</si>
  <si>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</si>
  <si>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</si>
  <si>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</si>
  <si>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</si>
  <si>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</si>
  <si>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</si>
  <si>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</si>
  <si>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</si>
  <si>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</si>
  <si>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</si>
  <si>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</si>
  <si>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</si>
  <si>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</si>
  <si>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</si>
  <si>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</si>
  <si>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</si>
  <si>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</si>
  <si>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</si>
  <si>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</si>
  <si>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</si>
  <si>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</si>
  <si>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</si>
  <si>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</si>
  <si>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</si>
  <si>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</si>
  <si>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</si>
  <si>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</si>
  <si>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</si>
  <si>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</si>
  <si>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</si>
  <si>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</si>
  <si>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</si>
  <si>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</si>
  <si>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</si>
  <si>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</si>
  <si>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</si>
  <si>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</si>
  <si>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</si>
  <si>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</si>
  <si>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</si>
  <si>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</si>
  <si>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</si>
  <si>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</si>
  <si>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</si>
  <si>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</si>
  <si>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</si>
  <si>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</si>
  <si>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</si>
  <si>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</si>
  <si>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</si>
  <si>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</si>
  <si>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</si>
  <si>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</si>
  <si>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</si>
  <si>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</si>
  <si>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</si>
  <si>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</si>
  <si>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</si>
  <si>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</si>
  <si>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</si>
  <si>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</si>
  <si>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</si>
  <si>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</si>
  <si>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</si>
  <si>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</si>
  <si>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</si>
  <si>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</si>
  <si>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</si>
  <si>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</si>
  <si>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</si>
  <si>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</si>
  <si>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</si>
  <si>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</si>
  <si>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</si>
  <si>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</si>
  <si>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</si>
  <si>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</si>
  <si>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</si>
  <si>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</si>
  <si>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</si>
  <si>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</si>
  <si>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</si>
  <si>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</si>
  <si>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</si>
  <si>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</si>
  <si>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</si>
  <si>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</si>
  <si>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</si>
  <si>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</si>
  <si>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</si>
  <si>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</si>
  <si>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</si>
  <si>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</si>
  <si>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</si>
  <si>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</si>
  <si>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</si>
  <si>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</si>
  <si>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</si>
  <si>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</si>
  <si>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</si>
  <si>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</si>
  <si>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</si>
  <si>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</si>
  <si>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</si>
  <si>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</si>
  <si>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</si>
  <si>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</si>
  <si>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</si>
  <si>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</si>
  <si>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</si>
  <si>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</si>
  <si>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</si>
  <si>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</si>
  <si>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</si>
  <si>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</si>
  <si>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</si>
  <si>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</si>
  <si>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</si>
  <si>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</si>
  <si>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</si>
  <si>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</si>
  <si>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</si>
  <si>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</si>
  <si>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</si>
  <si>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</si>
  <si>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</si>
  <si>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</si>
  <si>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</si>
  <si>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</si>
  <si>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</si>
  <si>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</si>
  <si>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</si>
  <si>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</si>
  <si>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</si>
  <si>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</si>
  <si>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</si>
  <si>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</si>
  <si>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</si>
  <si>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</si>
  <si>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</si>
  <si>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</si>
  <si>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</si>
  <si>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</si>
  <si>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</si>
  <si>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</si>
  <si>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</si>
  <si>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</si>
  <si>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</si>
  <si>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</si>
  <si>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</si>
  <si>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</si>
  <si>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</si>
  <si>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</si>
  <si>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</si>
  <si>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</si>
  <si>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</si>
  <si>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</si>
  <si>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</si>
  <si>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</si>
  <si>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</si>
  <si>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</si>
  <si>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</si>
  <si>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</si>
  <si>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</si>
  <si>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</si>
  <si>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</si>
  <si>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</si>
  <si>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</si>
  <si>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</si>
  <si>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</si>
  <si>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</si>
  <si>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</si>
  <si>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</si>
  <si>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</si>
  <si>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</si>
  <si>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</si>
  <si>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</si>
  <si>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</si>
  <si>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</si>
  <si>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</si>
  <si>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</si>
  <si>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</si>
  <si>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</si>
  <si>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</si>
  <si>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</si>
  <si>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</si>
  <si>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</si>
  <si>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</si>
  <si>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</si>
  <si>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</si>
  <si>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</si>
  <si>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</si>
  <si>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</si>
  <si>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</si>
  <si>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</si>
  <si>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</si>
  <si>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</si>
  <si>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</si>
  <si>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</si>
  <si>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</si>
  <si>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</si>
  <si>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</si>
  <si>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</si>
  <si>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</si>
  <si>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</si>
  <si>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</si>
  <si>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</si>
  <si>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</si>
  <si>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</si>
  <si>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</si>
  <si>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</si>
  <si>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</si>
  <si>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</si>
  <si>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</si>
  <si>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</si>
  <si>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</si>
  <si>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</si>
  <si>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</si>
  <si>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</si>
  <si>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</si>
  <si>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</si>
  <si>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</si>
  <si>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</si>
  <si>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</si>
  <si>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</si>
  <si>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</si>
  <si>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</si>
  <si>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</si>
  <si>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</si>
  <si>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</si>
  <si>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</si>
  <si>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</si>
  <si>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</si>
  <si>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</si>
  <si>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</si>
  <si>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</si>
  <si>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</si>
  <si>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</si>
  <si>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</si>
  <si>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</si>
  <si>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</si>
  <si>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</si>
  <si>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</si>
  <si>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</si>
  <si>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</si>
  <si>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</si>
  <si>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</si>
  <si>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</si>
  <si>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</si>
  <si>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</si>
  <si>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</si>
  <si>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</si>
  <si>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</si>
  <si>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</si>
  <si>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</si>
  <si>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</si>
  <si>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</si>
  <si>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</si>
  <si>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</si>
  <si>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</si>
  <si>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</si>
  <si>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</si>
  <si>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</si>
  <si>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</si>
  <si>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</si>
  <si>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</si>
  <si>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</si>
  <si>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</si>
  <si>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</si>
  <si>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</si>
  <si>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</si>
  <si>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</si>
  <si>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</si>
  <si>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</si>
  <si>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</si>
  <si>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</si>
  <si>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</si>
  <si>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</si>
  <si>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</si>
  <si>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</si>
  <si>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</si>
  <si>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</si>
  <si>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</si>
  <si>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</si>
  <si>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</si>
  <si>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</si>
  <si>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</si>
  <si>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</si>
  <si>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</si>
  <si>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</si>
  <si>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</si>
  <si>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</si>
  <si>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</si>
  <si>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</si>
  <si>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</si>
  <si>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</si>
  <si>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</si>
  <si>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</si>
  <si>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</si>
  <si>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</si>
  <si>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</si>
  <si>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</si>
  <si>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</si>
  <si>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</si>
  <si>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</si>
  <si>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</si>
  <si>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</si>
  <si>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</si>
  <si>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</si>
  <si>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</si>
  <si>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</si>
  <si>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</si>
  <si>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</si>
  <si>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</si>
  <si>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</si>
  <si>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</si>
  <si>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</si>
  <si>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</si>
  <si>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</si>
  <si>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</si>
  <si>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</si>
  <si>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</si>
  <si>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</si>
  <si>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</si>
  <si>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</si>
  <si>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</si>
  <si>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</si>
  <si>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</si>
  <si>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</si>
  <si>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</si>
  <si>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</si>
  <si>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</si>
  <si>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</si>
  <si>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</si>
  <si>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</si>
  <si>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</si>
  <si>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</si>
  <si>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</si>
  <si>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</si>
  <si>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</si>
  <si>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</si>
  <si>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</si>
  <si>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</si>
  <si>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</si>
  <si>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</si>
  <si>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</si>
  <si>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</si>
  <si>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</si>
  <si>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</si>
  <si>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</si>
  <si>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</si>
  <si>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</si>
  <si>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</si>
  <si>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</si>
  <si>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</si>
  <si>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</si>
  <si>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</si>
  <si>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</si>
  <si>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</si>
  <si>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</si>
  <si>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</si>
  <si>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</si>
  <si>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</si>
  <si>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</si>
  <si>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</si>
  <si>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</si>
  <si>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</si>
  <si>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</si>
  <si>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</si>
  <si>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</si>
  <si>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</si>
  <si>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</si>
  <si>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</si>
  <si>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</si>
  <si>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</si>
  <si>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</si>
  <si>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</si>
  <si>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</si>
  <si>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</si>
  <si>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</si>
  <si>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</si>
  <si>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</si>
  <si>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</si>
  <si>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</si>
  <si>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</si>
  <si>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</si>
  <si>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</si>
  <si>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</si>
  <si>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</si>
  <si>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</si>
  <si>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</si>
  <si>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</si>
  <si>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</si>
  <si>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</si>
  <si>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</si>
  <si>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</si>
  <si>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</si>
  <si>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</si>
  <si>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</si>
  <si>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</si>
  <si>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</si>
  <si>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</si>
  <si>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</si>
  <si>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</si>
  <si>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</si>
  <si>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</si>
  <si>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</si>
  <si>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</si>
  <si>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</si>
  <si>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</si>
  <si>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</si>
  <si>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</si>
  <si>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</si>
  <si>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</si>
  <si>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</si>
  <si>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</si>
  <si>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</si>
  <si>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</si>
  <si>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</si>
  <si>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</si>
  <si>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</si>
  <si>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</si>
  <si>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</si>
  <si>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</si>
  <si>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</si>
  <si>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</si>
  <si>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</si>
  <si>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</si>
  <si>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</si>
  <si>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</si>
  <si>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</si>
  <si>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</si>
  <si>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</si>
  <si>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</si>
  <si>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</si>
  <si>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</si>
  <si>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</si>
  <si>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</si>
  <si>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</si>
  <si>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</si>
  <si>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</si>
  <si>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</si>
  <si>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</si>
  <si>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</si>
  <si>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</si>
  <si>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</si>
  <si>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</si>
  <si>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</si>
  <si>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</si>
  <si>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</si>
  <si>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</si>
  <si>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</si>
  <si>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</si>
  <si>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</si>
  <si>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</si>
  <si>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</si>
  <si>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</si>
  <si>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</si>
  <si>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</si>
  <si>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</si>
  <si>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</si>
  <si>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</si>
  <si>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</si>
  <si>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</si>
  <si>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</si>
  <si>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</si>
  <si>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</si>
  <si>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</si>
  <si>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</si>
  <si>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</si>
  <si>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</si>
  <si>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</si>
  <si>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</si>
  <si>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</si>
  <si>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</si>
  <si>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</si>
  <si>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</si>
  <si>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</si>
  <si>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</si>
  <si>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</si>
  <si>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</si>
  <si>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</si>
  <si>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</si>
  <si>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</si>
  <si>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</si>
  <si>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</si>
  <si>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</si>
  <si>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</si>
  <si>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</si>
  <si>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</si>
  <si>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</si>
  <si>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</si>
  <si>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</si>
  <si>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</si>
  <si>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</si>
  <si>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</si>
  <si>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</si>
  <si>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</si>
  <si>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</si>
  <si>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</si>
  <si>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</si>
  <si>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</si>
  <si>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</si>
  <si>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</si>
  <si>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</si>
  <si>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</si>
  <si>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</si>
  <si>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</si>
  <si>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</si>
  <si>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</si>
  <si>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</si>
  <si>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</si>
  <si>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</si>
  <si>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</si>
  <si>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</si>
  <si>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</si>
  <si>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</si>
  <si>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</si>
  <si>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</si>
  <si>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</si>
  <si>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</si>
  <si>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</si>
  <si>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</si>
  <si>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</si>
  <si>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</si>
  <si>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</si>
  <si>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</si>
  <si>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</si>
  <si>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</si>
  <si>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</si>
  <si>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</si>
  <si>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</si>
  <si>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</si>
  <si>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</si>
  <si>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</si>
  <si>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</si>
  <si>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</si>
  <si>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</si>
  <si>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</si>
  <si>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</si>
  <si>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</si>
  <si>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</si>
  <si>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</si>
  <si>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</si>
  <si>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</si>
  <si>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</si>
  <si>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</si>
  <si>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</si>
  <si>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</si>
  <si>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</si>
  <si>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</si>
  <si>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</si>
  <si>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</si>
  <si>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</si>
  <si>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</si>
  <si>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</si>
  <si>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</si>
  <si>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</si>
  <si>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</si>
  <si>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</si>
  <si>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</si>
  <si>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</si>
  <si>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</si>
  <si>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</si>
  <si>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</si>
  <si>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</si>
  <si>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</si>
  <si>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</si>
  <si>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</si>
  <si>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</si>
  <si>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</si>
  <si>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</si>
  <si>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</si>
  <si>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</si>
  <si>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</si>
  <si>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</si>
  <si>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</si>
  <si>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</si>
  <si>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</si>
  <si>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</si>
  <si>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</si>
  <si>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</si>
  <si>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</si>
  <si>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</si>
  <si>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</si>
  <si>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</si>
  <si>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</si>
  <si>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</si>
  <si>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</si>
  <si>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</si>
  <si>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</si>
  <si>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</si>
  <si>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</si>
  <si>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</si>
  <si>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</si>
  <si>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</si>
  <si>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</si>
  <si>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</si>
  <si>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</si>
  <si>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</si>
  <si>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</si>
  <si>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</si>
  <si>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</si>
  <si>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</si>
  <si>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</si>
  <si>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</si>
  <si>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</si>
  <si>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</si>
  <si>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</si>
  <si>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</si>
  <si>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</si>
  <si>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</si>
  <si>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</si>
  <si>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</si>
  <si>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</si>
  <si>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</si>
  <si>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</si>
  <si>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</si>
  <si>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</si>
  <si>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</si>
  <si>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</si>
  <si>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</si>
  <si>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</si>
  <si>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</si>
  <si>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</si>
  <si>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</si>
  <si>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</si>
  <si>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</si>
  <si>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</si>
  <si>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</si>
  <si>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</si>
  <si>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</si>
  <si>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</si>
  <si>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</si>
  <si>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</si>
  <si>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</si>
  <si>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</si>
  <si>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</si>
  <si>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</si>
  <si>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</si>
  <si>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</si>
  <si>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</si>
  <si>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</si>
  <si>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</si>
  <si>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</si>
  <si>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</si>
  <si>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</si>
  <si>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</si>
  <si>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</si>
  <si>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</si>
  <si>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</si>
  <si>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</si>
  <si>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</si>
  <si>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</si>
  <si>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</si>
  <si>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</si>
  <si>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</si>
  <si>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</si>
  <si>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</si>
  <si>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</si>
  <si>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</si>
  <si>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</si>
  <si>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</si>
  <si>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</si>
  <si>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</si>
  <si>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</si>
  <si>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</si>
  <si>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</si>
  <si>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</si>
  <si>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</si>
  <si>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</si>
  <si>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</si>
  <si>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</si>
  <si>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</si>
  <si>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</si>
  <si>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</si>
  <si>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</si>
  <si>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</si>
  <si>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</si>
  <si>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</si>
  <si>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</si>
  <si>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</si>
  <si>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</si>
  <si>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</si>
  <si>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</si>
  <si>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</si>
  <si>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</si>
  <si>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</si>
  <si>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</si>
  <si>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</si>
  <si>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</si>
  <si>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</si>
  <si>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</si>
  <si>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</si>
  <si>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</si>
  <si>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</si>
  <si>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</si>
  <si>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</si>
  <si>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</si>
  <si>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</si>
  <si>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</si>
  <si>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</si>
  <si>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</si>
  <si>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</si>
  <si>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</si>
  <si>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</si>
  <si>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</si>
  <si>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</si>
  <si>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</si>
  <si>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</si>
  <si>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</si>
  <si>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</si>
  <si>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</si>
  <si>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</si>
  <si>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</si>
  <si>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</si>
  <si>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</si>
  <si>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</si>
  <si>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</si>
  <si>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</si>
  <si>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</si>
  <si>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</si>
  <si>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</si>
  <si>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</si>
  <si>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</si>
  <si>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</si>
  <si>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</si>
  <si>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</si>
  <si>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</si>
  <si>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</si>
  <si>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</si>
  <si>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</si>
  <si>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</si>
  <si>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</si>
  <si>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</si>
  <si>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</si>
  <si>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</si>
  <si>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</si>
  <si>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</si>
  <si>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</si>
  <si>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</si>
  <si>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</si>
  <si>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</si>
  <si>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</si>
  <si>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</si>
  <si>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</si>
  <si>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</si>
  <si>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</si>
  <si>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</si>
  <si>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</si>
  <si>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</si>
  <si>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</si>
  <si>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</si>
  <si>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</si>
  <si>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</si>
  <si>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</si>
  <si>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</si>
  <si>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</si>
  <si>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</si>
  <si>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</si>
  <si>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</si>
  <si>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</si>
  <si>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</si>
  <si>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</si>
  <si>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</si>
  <si>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</si>
  <si>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</si>
  <si>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</si>
  <si>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</si>
  <si>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</si>
  <si>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</si>
  <si>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</si>
  <si>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</si>
  <si>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</si>
  <si>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</si>
  <si>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</si>
  <si>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</si>
  <si>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</si>
  <si>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</si>
  <si>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</si>
  <si>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</si>
  <si>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</si>
  <si>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</si>
  <si>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</si>
  <si>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</si>
  <si>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</si>
  <si>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</si>
  <si>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</si>
  <si>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</si>
  <si>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</si>
  <si>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</si>
  <si>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</si>
  <si>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</si>
  <si>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</si>
  <si>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</si>
  <si>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</si>
  <si>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</si>
  <si>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</si>
  <si>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</si>
  <si>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</si>
  <si>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</si>
  <si>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</si>
  <si>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</si>
  <si>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</si>
  <si>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</si>
  <si>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</si>
  <si>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</si>
  <si>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</si>
  <si>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</si>
  <si>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</si>
  <si>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</si>
  <si>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</si>
  <si>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</si>
  <si>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</si>
  <si>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</si>
  <si>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</si>
  <si>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</si>
  <si>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</si>
  <si>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</si>
  <si>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</si>
  <si>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</si>
  <si>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</si>
  <si>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</si>
  <si>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</si>
  <si>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</si>
  <si>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</si>
  <si>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</si>
  <si>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</si>
  <si>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</si>
  <si>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</si>
  <si>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</si>
  <si>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</si>
  <si>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</si>
  <si>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</si>
  <si>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</si>
  <si>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</si>
  <si>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</si>
  <si>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</si>
  <si>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</si>
  <si>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</si>
  <si>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</si>
  <si>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</si>
  <si>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</si>
  <si>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</si>
  <si>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</si>
  <si>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</si>
  <si>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</si>
  <si>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</si>
  <si>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</si>
  <si>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</si>
  <si>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</si>
  <si>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</si>
  <si>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</si>
  <si>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</si>
  <si>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</si>
  <si>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</si>
  <si>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</si>
  <si>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</si>
  <si>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</si>
  <si>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</si>
  <si>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</si>
  <si>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</si>
  <si>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</si>
  <si>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</si>
  <si>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</si>
  <si>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</si>
  <si>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</si>
  <si>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</si>
  <si>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</si>
  <si>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</si>
  <si>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</si>
  <si>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</si>
  <si>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</si>
  <si>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</si>
  <si>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</si>
  <si>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</si>
  <si>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</si>
  <si>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</si>
  <si>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</si>
  <si>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</si>
  <si>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</si>
  <si>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</si>
  <si>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</si>
  <si>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</si>
  <si>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</si>
  <si>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</si>
  <si>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</si>
  <si>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</si>
  <si>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</si>
  <si>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</si>
  <si>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</si>
  <si>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</si>
  <si>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</si>
  <si>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</si>
  <si>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</si>
  <si>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</si>
  <si>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</si>
  <si>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</si>
  <si>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</si>
  <si>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</si>
  <si>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</si>
  <si>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</si>
  <si>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</si>
  <si>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</si>
  <si>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</si>
  <si>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</si>
  <si>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</si>
  <si>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</si>
  <si>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</si>
  <si>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</si>
  <si>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</si>
  <si>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</si>
  <si>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</si>
  <si>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</si>
  <si>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</si>
  <si>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</si>
  <si>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</si>
  <si>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</si>
  <si>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</si>
  <si>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</si>
  <si>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</si>
  <si>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</si>
  <si>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</si>
  <si>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</si>
  <si>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</si>
  <si>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</si>
  <si>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</si>
  <si>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</si>
  <si>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</si>
  <si>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</si>
  <si>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</si>
  <si>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</si>
  <si>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</si>
  <si>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</si>
  <si>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</si>
  <si>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</si>
  <si>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</si>
  <si>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</si>
  <si>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</si>
  <si>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</si>
  <si>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</si>
  <si>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</si>
  <si>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</si>
  <si>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</si>
  <si>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</si>
  <si>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</si>
  <si>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</si>
  <si>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</si>
  <si>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</si>
  <si>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</si>
  <si>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</si>
  <si>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</si>
  <si>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</si>
  <si>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</si>
  <si>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</si>
  <si>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</si>
  <si>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</si>
  <si>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</si>
  <si>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</si>
  <si>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</si>
  <si>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</si>
  <si>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</si>
  <si>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</si>
  <si>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</si>
  <si>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</si>
  <si>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</si>
  <si>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</si>
  <si>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</si>
  <si>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</si>
  <si>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</si>
  <si>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</si>
  <si>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</si>
  <si>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</si>
  <si>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</si>
  <si>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</si>
  <si>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</si>
  <si>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</si>
  <si>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</si>
  <si>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</si>
  <si>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</si>
  <si>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</si>
  <si>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</si>
  <si>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</si>
  <si>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</si>
  <si>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</si>
  <si>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</si>
  <si>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</si>
  <si>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</si>
  <si>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</si>
  <si>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</si>
  <si>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</si>
  <si>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</si>
  <si>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</si>
  <si>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</si>
  <si>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</si>
  <si>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</si>
  <si>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</si>
  <si>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</si>
  <si>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</si>
  <si>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</si>
  <si>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</si>
  <si>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</si>
  <si>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</si>
  <si>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</si>
  <si>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</si>
  <si>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</si>
  <si>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</si>
  <si>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</si>
  <si>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</si>
  <si>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</si>
  <si>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</si>
  <si>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</si>
  <si>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</si>
  <si>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</si>
  <si>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</si>
  <si>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</si>
  <si>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</si>
  <si>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</si>
  <si>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</si>
  <si>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</si>
  <si>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</si>
  <si>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</si>
  <si>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</si>
  <si>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</si>
  <si>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</si>
  <si>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</si>
  <si>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</si>
  <si>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</si>
  <si>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</si>
  <si>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</si>
  <si>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</si>
  <si>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</si>
  <si>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</si>
  <si>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</si>
  <si>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</si>
  <si>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</si>
  <si>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</si>
  <si>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</si>
  <si>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</si>
  <si>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</si>
  <si>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</si>
  <si>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</si>
  <si>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</si>
  <si>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</si>
  <si>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</si>
  <si>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</si>
  <si>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</si>
  <si>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</si>
  <si>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</si>
  <si>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</si>
  <si>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</si>
  <si>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</si>
  <si>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</si>
  <si>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</si>
  <si>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</si>
  <si>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</si>
  <si>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</si>
  <si>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</si>
  <si>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</si>
  <si>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</si>
  <si>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</si>
  <si>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</si>
  <si>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</si>
  <si>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</si>
  <si>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</si>
  <si>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</si>
  <si>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</si>
  <si>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</si>
  <si>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</si>
  <si>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</si>
  <si>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</si>
  <si>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</si>
  <si>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</si>
  <si>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</si>
  <si>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</si>
  <si>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</si>
  <si>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</si>
  <si>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</si>
  <si>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</si>
  <si>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</si>
  <si>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</si>
  <si>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</si>
  <si>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</si>
  <si>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</si>
  <si>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</si>
  <si>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</si>
  <si>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</si>
  <si>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</si>
  <si>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</si>
  <si>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</si>
  <si>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</si>
  <si>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</si>
  <si>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</si>
  <si>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</si>
  <si>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</si>
  <si>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</si>
  <si>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</si>
  <si>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</si>
  <si>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</si>
  <si>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</si>
  <si>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</si>
  <si>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</si>
  <si>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</si>
  <si>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</si>
  <si>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</si>
  <si>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</si>
  <si>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</si>
  <si>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</si>
  <si>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</si>
  <si>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</si>
  <si>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</si>
  <si>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</si>
  <si>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</si>
  <si>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</si>
  <si>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</si>
  <si>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</si>
  <si>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</si>
  <si>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</si>
  <si>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</si>
  <si>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</si>
  <si>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</si>
  <si>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</si>
  <si>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</si>
  <si>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</si>
  <si>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</si>
  <si>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</si>
  <si>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</si>
  <si>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</si>
  <si>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</si>
  <si>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</si>
  <si>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</si>
  <si>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</si>
  <si>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</si>
  <si>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</si>
  <si>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</si>
  <si>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</si>
  <si>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</si>
  <si>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</si>
  <si>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</si>
  <si>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</si>
  <si>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</si>
  <si>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</si>
  <si>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</si>
  <si>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</si>
  <si>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</si>
  <si>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</si>
  <si>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</si>
  <si>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</si>
  <si>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</si>
  <si>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</si>
  <si>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</si>
  <si>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</si>
  <si>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</si>
  <si>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</si>
  <si>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</si>
  <si>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</si>
  <si>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</si>
  <si>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</si>
  <si>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</si>
  <si>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</si>
  <si>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</si>
  <si>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</si>
  <si>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</si>
  <si>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</si>
  <si>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</si>
  <si>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</si>
  <si>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</si>
  <si>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</si>
  <si>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</si>
  <si>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</si>
  <si>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</si>
  <si>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</si>
  <si>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</si>
  <si>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</si>
  <si>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</si>
  <si>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</si>
  <si>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</si>
  <si>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</si>
  <si>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</si>
  <si>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</si>
  <si>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</si>
  <si>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</si>
  <si>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</si>
  <si>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</si>
  <si>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</si>
  <si>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</si>
  <si>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</si>
  <si>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</si>
  <si>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</si>
  <si>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</si>
  <si>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</si>
  <si>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</si>
  <si>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</si>
  <si>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</si>
  <si>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</si>
  <si>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</si>
  <si>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</si>
  <si>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</si>
  <si>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</si>
  <si>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</si>
  <si>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</si>
  <si>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</si>
  <si>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</si>
  <si>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</si>
  <si>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</si>
  <si>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</si>
  <si>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</si>
  <si>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</si>
  <si>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</si>
  <si>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</si>
  <si>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</si>
  <si>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</si>
  <si>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</si>
  <si>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</si>
  <si>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</si>
  <si>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</si>
  <si>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</si>
  <si>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</si>
  <si>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</si>
  <si>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</si>
  <si>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</si>
  <si>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</si>
  <si>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</si>
  <si>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</si>
  <si>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</si>
  <si>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</si>
  <si>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</si>
  <si>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</si>
  <si>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</si>
  <si>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</si>
  <si>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</si>
  <si>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</si>
  <si>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</si>
  <si>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</si>
  <si>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</si>
  <si>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</si>
  <si>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</si>
  <si>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</si>
  <si>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</si>
  <si>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</si>
  <si>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</si>
  <si>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</si>
  <si>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</si>
  <si>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</si>
  <si>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</si>
  <si>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</si>
  <si>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</si>
  <si>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</si>
  <si>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</si>
  <si>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</si>
  <si>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</si>
  <si>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</si>
  <si>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</si>
  <si>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</si>
  <si>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</si>
  <si>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</si>
  <si>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</si>
  <si>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</si>
  <si>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</si>
  <si>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</si>
  <si>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</si>
  <si>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</si>
  <si>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</si>
  <si>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</si>
  <si>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</si>
  <si>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</si>
  <si>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</si>
  <si>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</si>
  <si>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</si>
  <si>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</si>
  <si>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</si>
  <si>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</si>
  <si>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</si>
  <si>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</si>
  <si>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</si>
  <si>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</si>
  <si>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</si>
  <si>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</si>
  <si>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</si>
  <si>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</si>
  <si>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</si>
  <si>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</si>
  <si>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</si>
  <si>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</si>
  <si>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</si>
  <si>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</si>
  <si>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</si>
  <si>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</si>
  <si>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</si>
  <si>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</si>
  <si>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</si>
  <si>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</si>
  <si>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</si>
  <si>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</si>
  <si>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</si>
  <si>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</si>
  <si>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</si>
  <si>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</si>
  <si>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</si>
  <si>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</si>
  <si>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</si>
  <si>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</si>
  <si>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</si>
  <si>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</si>
  <si>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</si>
  <si>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</si>
  <si>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</si>
  <si>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</si>
  <si>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</si>
  <si>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</si>
  <si>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</si>
  <si>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</si>
  <si>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</si>
  <si>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</si>
  <si>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</si>
  <si>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</si>
  <si>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</si>
  <si>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</si>
  <si>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</si>
  <si>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</si>
  <si>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</si>
  <si>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</si>
  <si>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</si>
  <si>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</si>
  <si>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</si>
  <si>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</si>
  <si>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</si>
  <si>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</si>
  <si>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</si>
  <si>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</si>
  <si>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</si>
  <si>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</si>
  <si>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</si>
  <si>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</si>
  <si>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</si>
  <si>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</si>
  <si>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</si>
  <si>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</si>
  <si>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</si>
  <si>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</si>
  <si>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</si>
  <si>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</si>
  <si>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</si>
  <si>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</si>
  <si>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</si>
  <si>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</si>
  <si>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</si>
  <si>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</si>
  <si>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</si>
  <si>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</si>
  <si>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</si>
  <si>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</si>
  <si>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</si>
  <si>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</si>
  <si>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</si>
  <si>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</si>
  <si>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</si>
  <si>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</si>
  <si>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</si>
  <si>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</si>
  <si>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</si>
  <si>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</si>
  <si>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</si>
  <si>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</si>
  <si>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</si>
  <si>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</si>
  <si>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</si>
  <si>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</si>
  <si>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</si>
  <si>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</si>
  <si>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</si>
  <si>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</si>
  <si>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</si>
  <si>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</si>
  <si>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</si>
  <si>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</si>
  <si>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</si>
  <si>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</si>
  <si>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</si>
  <si>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</si>
  <si>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</si>
  <si>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</si>
  <si>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</si>
  <si>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</si>
  <si>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</si>
  <si>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</si>
  <si>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</si>
  <si>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</si>
  <si>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</si>
  <si>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</si>
  <si>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</si>
  <si>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</si>
  <si>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</si>
  <si>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</si>
  <si>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</si>
  <si>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</si>
  <si>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</si>
  <si>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</si>
  <si>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</si>
  <si>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</si>
  <si>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</si>
  <si>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</si>
  <si>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</si>
  <si>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</si>
  <si>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</si>
  <si>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</si>
  <si>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</si>
  <si>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</si>
  <si>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</si>
  <si>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</si>
  <si>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</si>
  <si>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</si>
  <si>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</si>
  <si>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</si>
  <si>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</si>
  <si>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</si>
  <si>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</si>
  <si>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</si>
  <si>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</si>
  <si>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</si>
  <si>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</si>
  <si>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</si>
  <si>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</si>
  <si>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</si>
  <si>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</si>
  <si>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</si>
  <si>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</si>
  <si>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</si>
  <si>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</si>
  <si>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</si>
  <si>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</si>
  <si>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</si>
  <si>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</si>
  <si>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</si>
  <si>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</si>
  <si>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</si>
  <si>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</si>
  <si>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</si>
  <si>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</si>
  <si>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</si>
  <si>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</si>
  <si>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</si>
  <si>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</si>
  <si>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</si>
  <si>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</si>
  <si>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</si>
  <si>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</si>
  <si>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</si>
  <si>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</si>
  <si>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</si>
  <si>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</si>
  <si>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</si>
  <si>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</si>
  <si>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</si>
  <si>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</si>
  <si>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</si>
  <si>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</si>
  <si>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</si>
  <si>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</si>
  <si>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</si>
  <si>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</si>
  <si>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</si>
  <si>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</si>
  <si>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</si>
  <si>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</si>
  <si>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</si>
  <si>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</si>
  <si>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</si>
  <si>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</si>
  <si>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</si>
  <si>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</si>
  <si>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</si>
  <si>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</si>
  <si>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</si>
  <si>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</si>
  <si>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</si>
  <si>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</si>
  <si>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</si>
  <si>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</si>
  <si>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</si>
  <si>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</si>
  <si>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</si>
  <si>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</si>
  <si>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</si>
  <si>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</si>
  <si>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</si>
  <si>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</si>
  <si>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</si>
  <si>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</si>
  <si>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</si>
  <si>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</si>
  <si>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</si>
  <si>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</si>
  <si>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</si>
  <si>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</si>
  <si>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</si>
  <si>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</si>
  <si>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</si>
  <si>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</si>
  <si>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</si>
  <si>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</si>
  <si>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</si>
  <si>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</si>
  <si>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</si>
  <si>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</si>
  <si>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</si>
  <si>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</si>
  <si>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</si>
  <si>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</si>
  <si>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</si>
  <si>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</si>
  <si>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</si>
  <si>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</si>
  <si>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</si>
  <si>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</si>
  <si>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</si>
  <si>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</si>
  <si>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</si>
  <si>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</si>
  <si>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</si>
  <si>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</si>
  <si>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</si>
  <si>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</si>
  <si>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</si>
  <si>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</si>
  <si>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</si>
  <si>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</si>
  <si>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</si>
  <si>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</si>
  <si>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</si>
  <si>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</si>
  <si>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</si>
  <si>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</si>
  <si>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</si>
  <si>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</si>
  <si>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</si>
  <si>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</si>
  <si>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</si>
  <si>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</si>
  <si>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</si>
  <si>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</si>
  <si>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</si>
  <si>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</si>
  <si>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</si>
  <si>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</si>
  <si>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</si>
  <si>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</si>
  <si>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</si>
  <si>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</si>
  <si>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</si>
  <si>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</si>
  <si>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</si>
  <si>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</si>
  <si>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</si>
  <si>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</si>
  <si>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</si>
  <si>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</si>
  <si>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</si>
  <si>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</si>
  <si>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</si>
  <si>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</si>
  <si>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</si>
  <si>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</si>
  <si>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</si>
  <si>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</si>
  <si>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</si>
  <si>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</si>
  <si>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</si>
  <si>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</si>
  <si>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</si>
  <si>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</si>
  <si>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</si>
  <si>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</si>
  <si>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</si>
  <si>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</si>
  <si>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</si>
  <si>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</si>
  <si>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</si>
  <si>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</si>
  <si>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</si>
  <si>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</si>
  <si>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</si>
  <si>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</si>
  <si>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</si>
  <si>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</si>
  <si>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</si>
  <si>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</si>
  <si>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</si>
  <si>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</si>
  <si>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</si>
  <si>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</si>
  <si>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</si>
  <si>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</si>
  <si>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</si>
  <si>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</si>
  <si>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</si>
  <si>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</si>
  <si>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</si>
  <si>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</si>
  <si>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</si>
  <si>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</si>
  <si>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</si>
  <si>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</si>
  <si>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</si>
  <si>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</si>
  <si>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</si>
  <si>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</si>
  <si>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</si>
  <si>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</si>
  <si>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</si>
  <si>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</si>
  <si>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</si>
  <si>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</si>
  <si>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</si>
  <si>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</si>
  <si>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</si>
  <si>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</si>
  <si>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</si>
  <si>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</si>
  <si>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</si>
  <si>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</si>
  <si>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</si>
  <si>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</si>
  <si>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</si>
  <si>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</si>
  <si>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</si>
  <si>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</si>
  <si>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</si>
  <si>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</si>
  <si>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</si>
  <si>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</si>
  <si>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</si>
  <si>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</si>
  <si>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</si>
  <si>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</si>
  <si>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</si>
  <si>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</si>
  <si>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</si>
  <si>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</si>
  <si>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</si>
  <si>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</si>
  <si>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</si>
  <si>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</si>
  <si>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</si>
  <si>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</si>
  <si>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</si>
  <si>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</si>
  <si>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</si>
  <si>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</si>
  <si>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</si>
  <si>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</si>
  <si>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</si>
  <si>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</si>
  <si>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</si>
  <si>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</si>
  <si>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</si>
  <si>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</si>
  <si>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</si>
  <si>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</si>
  <si>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</si>
  <si>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</si>
  <si>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</si>
  <si>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</si>
  <si>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</si>
  <si>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</si>
  <si>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</si>
  <si>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</si>
  <si>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</si>
  <si>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</si>
  <si>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</si>
  <si>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</si>
  <si>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</si>
  <si>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</si>
  <si>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</si>
  <si>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</si>
  <si>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</si>
  <si>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</si>
  <si>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</si>
  <si>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</si>
  <si>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</si>
  <si>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</si>
  <si>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</si>
  <si>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</si>
  <si>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</si>
  <si>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</si>
  <si>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</si>
  <si>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</si>
  <si>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</si>
  <si>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</si>
  <si>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</si>
  <si>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</si>
  <si>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</si>
  <si>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</si>
  <si>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</si>
  <si>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</si>
  <si>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</si>
  <si>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</si>
  <si>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</si>
  <si>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</si>
  <si>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</si>
  <si>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</si>
  <si>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</si>
  <si>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</si>
  <si>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</si>
  <si>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</si>
  <si>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</si>
  <si>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</si>
  <si>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</si>
  <si>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</si>
  <si>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</si>
  <si>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</si>
  <si>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</si>
  <si>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</si>
  <si>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</si>
  <si>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</si>
  <si>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</si>
  <si>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</si>
  <si>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</si>
  <si>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</si>
  <si>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</si>
  <si>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</si>
  <si>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</si>
  <si>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</si>
  <si>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</si>
  <si>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</si>
  <si>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</si>
  <si>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</si>
  <si>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</si>
  <si>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</si>
  <si>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</si>
  <si>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</si>
  <si>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</si>
  <si>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</si>
  <si>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</si>
  <si>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</si>
  <si>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</si>
  <si>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</si>
  <si>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</si>
  <si>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</si>
  <si>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</si>
  <si>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</si>
  <si>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</si>
  <si>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</si>
  <si>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</si>
  <si>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</si>
  <si>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</si>
  <si>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</si>
  <si>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</si>
  <si>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</si>
  <si>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</si>
  <si>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</si>
  <si>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</si>
  <si>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</si>
  <si>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</si>
  <si>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</si>
  <si>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</si>
  <si>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</si>
  <si>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</si>
  <si>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</si>
  <si>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</si>
  <si>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</si>
  <si>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</si>
  <si>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</si>
  <si>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</si>
  <si>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</si>
  <si>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</si>
  <si>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</si>
  <si>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</si>
  <si>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</si>
  <si>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</si>
  <si>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</si>
  <si>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</si>
  <si>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</si>
  <si>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</si>
  <si>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</si>
  <si>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</si>
  <si>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</si>
  <si>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</si>
  <si>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</si>
  <si>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</si>
  <si>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</si>
  <si>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</si>
  <si>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</si>
  <si>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</si>
  <si>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</si>
  <si>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</si>
  <si>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</si>
  <si>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</si>
  <si>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</si>
  <si>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</si>
  <si>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</si>
  <si>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</si>
  <si>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</si>
  <si>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</si>
  <si>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</si>
  <si>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</si>
  <si>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</si>
  <si>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</si>
  <si>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</si>
  <si>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</si>
  <si>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</si>
  <si>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</si>
  <si>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</si>
  <si>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</si>
  <si>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</si>
  <si>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</si>
  <si>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</si>
  <si>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</si>
  <si>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</si>
  <si>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</si>
  <si>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</si>
  <si>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</si>
  <si>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</si>
  <si>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</si>
  <si>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</si>
  <si>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</si>
  <si>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</si>
  <si>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</si>
  <si>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</si>
  <si>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</si>
  <si>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</si>
  <si>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</si>
  <si>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</si>
  <si>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</si>
  <si>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</si>
  <si>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</si>
  <si>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</si>
  <si>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</si>
  <si>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</si>
  <si>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</si>
  <si>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</si>
  <si>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</si>
  <si>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</si>
  <si>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</si>
  <si>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</si>
  <si>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</si>
  <si>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</si>
  <si>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</si>
  <si>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</si>
  <si>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</si>
  <si>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</si>
  <si>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</si>
  <si>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</si>
  <si>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</si>
  <si>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</si>
  <si>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</si>
  <si>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</si>
  <si>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</si>
  <si>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</si>
  <si>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</si>
  <si>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</si>
  <si>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</si>
  <si>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</si>
  <si>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</si>
  <si>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</si>
  <si>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</si>
  <si>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</si>
  <si>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</si>
  <si>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</si>
  <si>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</si>
  <si>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</si>
  <si>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</si>
  <si>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</si>
  <si>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</si>
  <si>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</si>
  <si>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</si>
  <si>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</si>
  <si>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</si>
  <si>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</si>
  <si>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</si>
  <si>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</si>
  <si>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</si>
  <si>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</si>
  <si>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</si>
  <si>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</si>
  <si>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</si>
  <si>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</si>
  <si>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</si>
  <si>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</si>
  <si>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</si>
  <si>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</si>
  <si>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</si>
  <si>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</si>
  <si>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</si>
  <si>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</si>
  <si>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</si>
  <si>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</si>
  <si>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</si>
  <si>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</si>
  <si>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</si>
  <si>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</si>
  <si>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</si>
  <si>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</si>
  <si>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</si>
  <si>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</si>
  <si>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</si>
  <si>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</si>
  <si>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</si>
  <si>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</si>
  <si>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</si>
  <si>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</si>
  <si>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</si>
  <si>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</si>
  <si>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</si>
  <si>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</si>
  <si>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</si>
  <si>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</si>
  <si>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</si>
  <si>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</si>
  <si>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</si>
  <si>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</si>
  <si>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</si>
  <si>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</si>
  <si>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</si>
  <si>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</si>
  <si>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</si>
  <si>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</si>
  <si>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</si>
  <si>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</si>
  <si>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</si>
  <si>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</si>
  <si>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</si>
  <si>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</si>
  <si>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</si>
  <si>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</si>
  <si>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</si>
  <si>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</si>
  <si>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</si>
  <si>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</si>
  <si>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</si>
  <si>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</si>
  <si>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</si>
  <si>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</si>
  <si>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</si>
  <si>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</si>
  <si>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</si>
  <si>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</si>
  <si>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</si>
  <si>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</si>
  <si>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</si>
  <si>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</si>
  <si>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</si>
  <si>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</si>
  <si>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</si>
  <si>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</si>
  <si>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</si>
  <si>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</si>
  <si>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</si>
  <si>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</si>
  <si>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</si>
  <si>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</si>
  <si>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</si>
  <si>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</si>
  <si>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</si>
  <si>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</si>
  <si>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</si>
  <si>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</si>
  <si>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</si>
  <si>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</si>
  <si>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</si>
  <si>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</si>
  <si>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</si>
  <si>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</si>
  <si>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</si>
  <si>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</si>
  <si>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</si>
  <si>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</si>
  <si>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</si>
  <si>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</si>
  <si>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</si>
  <si>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</si>
  <si>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</si>
  <si>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</si>
  <si>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</si>
  <si>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</si>
  <si>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</si>
  <si>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</si>
  <si>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</si>
  <si>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</si>
  <si>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</si>
  <si>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</si>
  <si>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</si>
  <si>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</si>
  <si>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</si>
  <si>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</si>
  <si>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</si>
  <si>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</si>
  <si>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</si>
  <si>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</si>
  <si>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</si>
  <si>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</si>
  <si>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</si>
  <si>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</si>
  <si>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</si>
  <si>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</si>
  <si>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</si>
  <si>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</si>
  <si>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</si>
  <si>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</si>
  <si>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</si>
  <si>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</si>
  <si>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</si>
  <si>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</si>
  <si>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</si>
  <si>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</si>
  <si>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</si>
  <si>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</si>
  <si>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</si>
  <si>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</si>
  <si>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</si>
  <si>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</si>
  <si>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</si>
  <si>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</si>
  <si>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</si>
  <si>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</si>
  <si>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</si>
  <si>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</si>
  <si>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</si>
  <si>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</si>
  <si>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</si>
  <si>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</si>
  <si>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</si>
  <si>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</si>
  <si>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</si>
  <si>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</si>
  <si>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</si>
  <si>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</si>
  <si>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</si>
  <si>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</si>
  <si>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</si>
  <si>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</si>
  <si>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</si>
  <si>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</si>
  <si>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</si>
  <si>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</si>
  <si>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</si>
  <si>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</si>
  <si>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</si>
  <si>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</si>
  <si>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</si>
  <si>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</si>
  <si>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</si>
  <si>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</si>
  <si>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</si>
  <si>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</si>
  <si>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</si>
  <si>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</si>
  <si>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</si>
  <si>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</si>
  <si>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</si>
  <si>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</si>
  <si>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</si>
  <si>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</si>
  <si>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</si>
  <si>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</si>
  <si>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</si>
  <si>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</si>
  <si>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</si>
  <si>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</si>
  <si>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</si>
  <si>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</si>
  <si>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</si>
  <si>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</si>
  <si>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</si>
  <si>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</si>
  <si>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</si>
  <si>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</si>
  <si>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</si>
  <si>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</si>
  <si>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</si>
  <si>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</si>
  <si>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</si>
  <si>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</si>
  <si>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</si>
  <si>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</si>
  <si>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</si>
  <si>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</si>
  <si>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</si>
  <si>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</si>
  <si>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</si>
  <si>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</si>
  <si>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</si>
  <si>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</si>
  <si>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</si>
  <si>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</si>
  <si>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</si>
  <si>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</si>
  <si>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</si>
  <si>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</si>
  <si>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</si>
  <si>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</si>
  <si>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</si>
  <si>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</si>
  <si>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</si>
  <si>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</si>
  <si>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</si>
  <si>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</si>
  <si>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</si>
  <si>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</si>
  <si>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</si>
  <si>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</si>
  <si>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</si>
  <si>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</si>
  <si>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</si>
  <si>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</si>
  <si>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</si>
  <si>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</si>
  <si>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</si>
  <si>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</si>
  <si>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</si>
  <si>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</si>
  <si>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</si>
  <si>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</si>
  <si>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</si>
  <si>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</si>
  <si>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</si>
  <si>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</si>
  <si>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</si>
  <si>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</si>
  <si>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</si>
  <si>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</si>
  <si>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</si>
  <si>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</si>
  <si>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</si>
  <si>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</si>
  <si>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</si>
  <si>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</si>
  <si>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</si>
  <si>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</si>
  <si>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</si>
  <si>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</si>
  <si>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</si>
  <si>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</si>
  <si>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</si>
  <si>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</si>
  <si>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</si>
  <si>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</si>
  <si>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</si>
  <si>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</si>
  <si>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</si>
  <si>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</si>
  <si>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</si>
  <si>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</si>
  <si>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</si>
  <si>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</si>
  <si>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</si>
  <si>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</si>
  <si>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</si>
  <si>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</si>
  <si>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</si>
  <si>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</si>
  <si>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</si>
  <si>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</si>
  <si>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</si>
  <si>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</si>
  <si>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</si>
  <si>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</si>
  <si>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</si>
  <si>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</si>
  <si>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</si>
  <si>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</si>
  <si>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</si>
  <si>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</si>
  <si>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</si>
  <si>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</si>
  <si>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</si>
  <si>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</si>
  <si>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</si>
  <si>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</si>
  <si>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</si>
  <si>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</si>
  <si>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</si>
  <si>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</si>
  <si>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</si>
  <si>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</si>
  <si>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</si>
  <si>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</si>
  <si>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</si>
  <si>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</si>
  <si>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</si>
  <si>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</si>
  <si>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</si>
  <si>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</si>
  <si>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</si>
  <si>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</si>
  <si>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</si>
  <si>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</si>
  <si>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</si>
  <si>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</si>
  <si>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</si>
  <si>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</si>
  <si>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</si>
  <si>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</si>
  <si>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</si>
  <si>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</si>
  <si>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</si>
  <si>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</si>
  <si>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</si>
  <si>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</si>
  <si>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</si>
  <si>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</si>
  <si>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</si>
  <si>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</si>
  <si>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</si>
  <si>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</si>
  <si>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</si>
  <si>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</si>
  <si>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</si>
  <si>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</si>
  <si>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</si>
  <si>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</si>
  <si>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</si>
  <si>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</si>
  <si>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</si>
  <si>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</si>
  <si>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</si>
  <si>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</si>
  <si>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</si>
  <si>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</si>
  <si>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</si>
  <si>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</si>
  <si>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</si>
  <si>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</si>
  <si>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</si>
  <si>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</si>
  <si>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</si>
  <si>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</si>
  <si>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</si>
  <si>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</si>
  <si>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</si>
  <si>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</si>
  <si>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</si>
  <si>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</si>
  <si>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</si>
  <si>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</si>
  <si>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</si>
  <si>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</si>
  <si>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</si>
  <si>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</si>
  <si>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</si>
  <si>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</si>
  <si>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</si>
  <si>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</si>
  <si>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</si>
  <si>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</si>
  <si>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</si>
  <si>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</si>
  <si>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</si>
  <si>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</si>
  <si>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</si>
  <si>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</si>
  <si>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</si>
  <si>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</si>
  <si>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</si>
  <si>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</si>
  <si>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</si>
  <si>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</si>
  <si>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</si>
  <si>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</si>
  <si>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</si>
  <si>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</si>
  <si>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</si>
  <si>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</si>
  <si>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</si>
  <si>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</si>
  <si>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</si>
  <si>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</si>
  <si>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</si>
  <si>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</si>
  <si>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</si>
  <si>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</si>
  <si>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</si>
  <si>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</si>
  <si>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</si>
  <si>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</si>
  <si>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</si>
  <si>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</si>
  <si>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</si>
  <si>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</si>
  <si>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</si>
  <si>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</si>
  <si>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</si>
  <si>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</si>
  <si>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</si>
  <si>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</si>
  <si>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</si>
  <si>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</si>
  <si>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</si>
  <si>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</si>
  <si>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</si>
  <si>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</si>
  <si>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</si>
  <si>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</si>
  <si>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</si>
  <si>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</si>
  <si>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</si>
  <si>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</si>
  <si>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</si>
  <si>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</si>
  <si>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</si>
  <si>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</si>
  <si>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</si>
  <si>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</si>
  <si>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</si>
  <si>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</si>
  <si>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</si>
  <si>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</si>
  <si>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</si>
  <si>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</si>
  <si>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</si>
  <si>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</si>
  <si>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</si>
  <si>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</si>
  <si>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</si>
  <si>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</si>
  <si>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</si>
  <si>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</si>
  <si>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</si>
  <si>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</si>
  <si>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</si>
  <si>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</si>
  <si>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</si>
  <si>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</si>
  <si>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</si>
  <si>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</si>
  <si>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</si>
  <si>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</si>
  <si>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</si>
  <si>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</si>
  <si>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</si>
  <si>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</si>
  <si>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</si>
  <si>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</si>
  <si>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</si>
  <si>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</si>
  <si>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</si>
  <si>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</si>
  <si>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</si>
  <si>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</si>
  <si>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</si>
  <si>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</si>
  <si>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</si>
  <si>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</si>
  <si>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</si>
  <si>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</si>
  <si>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</si>
  <si>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</si>
  <si>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</si>
  <si>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</si>
  <si>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</si>
  <si>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</si>
  <si>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</si>
  <si>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</si>
  <si>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</si>
  <si>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</si>
  <si>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</si>
  <si>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</si>
  <si>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</si>
  <si>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</si>
  <si>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</si>
  <si>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</si>
  <si>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</si>
  <si>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</si>
  <si>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</si>
  <si>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</si>
  <si>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</si>
  <si>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</si>
  <si>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</si>
  <si>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</si>
  <si>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</si>
  <si>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</si>
  <si>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</si>
  <si>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</si>
  <si>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</si>
  <si>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</si>
  <si>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</si>
  <si>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</si>
  <si>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</si>
  <si>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</si>
  <si>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</si>
  <si>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</si>
  <si>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</si>
  <si>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</si>
  <si>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</si>
  <si>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</si>
  <si>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</si>
  <si>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</si>
  <si>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</si>
  <si>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</si>
  <si>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</si>
  <si>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</si>
  <si>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</si>
  <si>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</si>
  <si>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</si>
  <si>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</si>
  <si>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</si>
  <si>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</si>
  <si>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</si>
  <si>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</si>
  <si>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</si>
  <si>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</si>
  <si>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</si>
  <si>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</si>
  <si>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</si>
  <si>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</si>
  <si>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</si>
  <si>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</si>
  <si>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</si>
  <si>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</si>
  <si>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</si>
  <si>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</si>
  <si>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</si>
  <si>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</si>
  <si>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</si>
  <si>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</si>
  <si>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</si>
  <si>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</si>
  <si>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</si>
  <si>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</si>
  <si>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</si>
  <si>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</si>
  <si>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</si>
  <si>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</si>
  <si>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</si>
  <si>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</si>
  <si>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</si>
  <si>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</si>
  <si>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</si>
  <si>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</si>
  <si>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</si>
  <si>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</si>
  <si>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</si>
  <si>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</si>
  <si>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</si>
  <si>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</si>
  <si>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</si>
  <si>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</si>
  <si>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</si>
  <si>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</si>
  <si>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</si>
  <si>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</si>
  <si>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</si>
  <si>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</si>
  <si>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</si>
  <si>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</si>
  <si>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</si>
  <si>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</si>
  <si>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</si>
  <si>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</si>
  <si>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</si>
  <si>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</si>
  <si>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</si>
  <si>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</si>
  <si>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</si>
  <si>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</si>
  <si>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</si>
  <si>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</si>
  <si>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</si>
  <si>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</si>
  <si>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</si>
  <si>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</si>
  <si>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</si>
  <si>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</si>
  <si>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</si>
  <si>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</si>
  <si>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</si>
  <si>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</si>
  <si>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</si>
  <si>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</si>
  <si>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</si>
  <si>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</si>
  <si>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</si>
  <si>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</si>
  <si>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</si>
  <si>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</si>
  <si>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</si>
  <si>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</si>
  <si>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</si>
  <si>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</si>
  <si>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</si>
  <si>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</si>
  <si>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</si>
  <si>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</si>
  <si>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</si>
  <si>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</si>
  <si>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</si>
  <si>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</si>
  <si>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</si>
  <si>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</si>
  <si>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</si>
  <si>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</si>
  <si>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</si>
  <si>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</si>
  <si>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</si>
  <si>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</si>
  <si>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</si>
  <si>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</si>
  <si>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</si>
  <si>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</si>
  <si>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</si>
  <si>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</si>
  <si>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</si>
  <si>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</si>
  <si>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</si>
  <si>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</si>
  <si>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</si>
  <si>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</si>
  <si>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</si>
  <si>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</si>
  <si>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</si>
  <si>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</si>
  <si>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</si>
  <si>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</si>
  <si>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</si>
  <si>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</si>
  <si>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</si>
  <si>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</si>
  <si>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</si>
  <si>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</si>
  <si>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</si>
  <si>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</si>
  <si>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</si>
  <si>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</si>
  <si>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</si>
  <si>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</si>
  <si>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</si>
  <si>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</si>
  <si>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</si>
  <si>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</si>
  <si>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</si>
  <si>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</si>
  <si>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</si>
  <si>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</si>
  <si>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</si>
  <si>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</si>
  <si>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</si>
  <si>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</si>
  <si>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</si>
  <si>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</si>
  <si>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</si>
  <si>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</si>
  <si>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</si>
  <si>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</si>
  <si>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</si>
  <si>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</si>
  <si>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</si>
  <si>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</si>
  <si>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</si>
  <si>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</si>
  <si>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</si>
  <si>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</si>
  <si>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</si>
  <si>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</si>
  <si>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</si>
  <si>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</si>
  <si>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</si>
  <si>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</si>
  <si>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</si>
  <si>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</si>
  <si>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</si>
  <si>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</si>
  <si>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</si>
  <si>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</si>
  <si>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</si>
  <si>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</si>
  <si>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</si>
  <si>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</si>
  <si>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</si>
  <si>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</si>
  <si>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</si>
  <si>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</si>
  <si>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</si>
  <si>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</si>
  <si>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</si>
  <si>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</si>
  <si>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</si>
  <si>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</si>
  <si>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</si>
  <si>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</si>
  <si>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</si>
  <si>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</si>
  <si>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</si>
  <si>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</si>
  <si>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</si>
  <si>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</si>
  <si>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</si>
  <si>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</si>
  <si>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</si>
  <si>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</si>
  <si>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</si>
  <si>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</si>
  <si>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</si>
  <si>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</si>
  <si>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</si>
  <si>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</si>
  <si>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</si>
  <si>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</si>
  <si>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</si>
  <si>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</si>
  <si>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</si>
  <si>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</si>
  <si>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</si>
  <si>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</si>
  <si>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</si>
  <si>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</si>
  <si>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</si>
  <si>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</si>
  <si>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</si>
  <si>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</si>
  <si>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</si>
  <si>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</si>
  <si>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</si>
  <si>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</si>
  <si>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</si>
  <si>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</si>
  <si>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</si>
  <si>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</si>
  <si>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</si>
  <si>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</si>
  <si>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</si>
  <si>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</si>
  <si>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</si>
  <si>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</si>
  <si>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</si>
  <si>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</si>
  <si>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</si>
  <si>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</si>
  <si>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</si>
  <si>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</si>
  <si>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</si>
  <si>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</si>
  <si>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</si>
  <si>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</si>
  <si>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</si>
  <si>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</si>
  <si>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</si>
  <si>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</si>
  <si>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</si>
  <si>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</si>
  <si>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</si>
  <si>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</si>
  <si>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</si>
  <si>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</si>
  <si>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</si>
  <si>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</si>
  <si>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</si>
  <si>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</si>
  <si>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</si>
  <si>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</si>
  <si>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</si>
  <si>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</si>
  <si>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</si>
  <si>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</si>
  <si>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</si>
  <si>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</si>
  <si>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</si>
  <si>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</si>
  <si>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</si>
  <si>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</si>
  <si>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</si>
  <si>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</si>
  <si>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</si>
  <si>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</si>
  <si>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</si>
  <si>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</si>
  <si>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</si>
  <si>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</si>
  <si>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</si>
  <si>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</si>
  <si>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</si>
  <si>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</si>
  <si>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</si>
  <si>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</si>
  <si>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</si>
  <si>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</si>
  <si>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</si>
  <si>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</si>
  <si>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</si>
  <si>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</si>
  <si>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</si>
  <si>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</si>
  <si>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</si>
  <si>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</si>
  <si>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</si>
  <si>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</si>
  <si>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</si>
  <si>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</si>
  <si>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</si>
  <si>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</si>
  <si>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</si>
  <si>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</si>
  <si>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</si>
  <si>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</si>
  <si>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</si>
  <si>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</si>
  <si>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</si>
  <si>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</si>
  <si>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</si>
  <si>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</si>
  <si>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</si>
  <si>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</si>
  <si>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</si>
  <si>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</si>
  <si>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</si>
  <si>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</si>
  <si>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</si>
  <si>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</si>
  <si>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</si>
  <si>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</si>
  <si>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</si>
  <si>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</si>
  <si>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</si>
  <si>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</si>
  <si>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</si>
  <si>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</si>
  <si>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</si>
  <si>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</si>
  <si>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</si>
  <si>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</si>
  <si>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</si>
  <si>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</si>
  <si>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</si>
  <si>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</si>
  <si>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</si>
  <si>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</si>
  <si>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</si>
  <si>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</si>
  <si>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</si>
  <si>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</si>
  <si>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</si>
  <si>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</si>
  <si>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</si>
  <si>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</si>
  <si>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</si>
  <si>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</si>
  <si>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</si>
  <si>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</si>
  <si>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</si>
  <si>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</si>
  <si>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</si>
  <si>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</si>
  <si>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</si>
  <si>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</si>
  <si>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</si>
  <si>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</si>
  <si>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</si>
  <si>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</si>
  <si>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</si>
  <si>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</si>
  <si>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</si>
  <si>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</si>
  <si>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</si>
  <si>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</si>
  <si>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</si>
  <si>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</si>
  <si>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</si>
  <si>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</si>
  <si>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</si>
  <si>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</si>
  <si>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</si>
  <si>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</si>
  <si>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</si>
  <si>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</si>
  <si>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</si>
  <si>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</si>
  <si>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</si>
  <si>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</si>
  <si>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</si>
  <si>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</si>
  <si>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</si>
  <si>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</si>
  <si>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</si>
  <si>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</si>
  <si>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</si>
  <si>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</si>
  <si>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</si>
  <si>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</si>
  <si>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</si>
  <si>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</si>
  <si>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</si>
  <si>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</si>
  <si>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</si>
  <si>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</si>
  <si>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</si>
  <si>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</si>
  <si>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</si>
  <si>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</si>
  <si>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</si>
  <si>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</si>
  <si>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</si>
  <si>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</si>
  <si>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</si>
  <si>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</si>
  <si>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</si>
  <si>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</si>
  <si>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</si>
  <si>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</si>
  <si>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</si>
  <si>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</si>
  <si>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</si>
  <si>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</si>
  <si>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</si>
  <si>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</si>
  <si>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</si>
  <si>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</si>
  <si>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</si>
  <si>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</si>
  <si>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</si>
  <si>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</si>
  <si>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</si>
  <si>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</si>
  <si>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</si>
  <si>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</si>
  <si>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</si>
  <si>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</si>
  <si>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</si>
  <si>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</si>
  <si>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</si>
  <si>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</si>
  <si>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</si>
  <si>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</si>
  <si>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</si>
  <si>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</si>
  <si>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</si>
  <si>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</si>
  <si>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</si>
  <si>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</si>
  <si>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</si>
  <si>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</si>
  <si>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</si>
  <si>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</si>
  <si>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</si>
  <si>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</si>
  <si>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</si>
  <si>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</si>
  <si>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</si>
  <si>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</si>
  <si>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</si>
  <si>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</si>
  <si>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</si>
  <si>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</si>
  <si>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</si>
  <si>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</si>
  <si>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</si>
  <si>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</si>
  <si>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</si>
  <si>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</si>
  <si>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</si>
  <si>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</si>
  <si>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</si>
  <si>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</si>
  <si>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</si>
  <si>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</si>
  <si>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</si>
  <si>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</si>
  <si>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</si>
  <si>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</si>
  <si>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</si>
  <si>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</si>
  <si>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</si>
  <si>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</si>
  <si>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</si>
  <si>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</si>
  <si>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</si>
  <si>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</si>
  <si>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</si>
  <si>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</si>
  <si>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</si>
  <si>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</si>
  <si>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</si>
  <si>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</si>
  <si>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</si>
  <si>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</si>
  <si>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</si>
  <si>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</si>
  <si>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</si>
  <si>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</si>
  <si>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</si>
  <si>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</si>
  <si>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</si>
  <si>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</si>
  <si>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</si>
  <si>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</si>
  <si>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</si>
  <si>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</si>
  <si>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</si>
  <si>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</si>
  <si>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</si>
  <si>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</si>
  <si>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</si>
  <si>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</si>
  <si>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</si>
  <si>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</si>
  <si>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</si>
  <si>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</si>
  <si>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</si>
  <si>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</si>
  <si>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</si>
  <si>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</si>
  <si>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</si>
  <si>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</si>
  <si>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</si>
  <si>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</si>
  <si>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</si>
  <si>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</si>
  <si>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</si>
  <si>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</si>
  <si>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</si>
  <si>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</si>
  <si>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</si>
  <si>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</si>
  <si>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</si>
  <si>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</si>
  <si>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</si>
  <si>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</si>
  <si>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</si>
  <si>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</si>
  <si>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</si>
  <si>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</si>
  <si>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</si>
  <si>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</si>
  <si>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</si>
  <si>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</si>
  <si>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</si>
  <si>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</si>
  <si>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</si>
  <si>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</si>
  <si>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</si>
  <si>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</si>
  <si>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</si>
  <si>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</si>
  <si>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</si>
  <si>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</si>
  <si>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</si>
  <si>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</si>
  <si>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</si>
  <si>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</si>
  <si>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</si>
  <si>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</si>
  <si>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</si>
  <si>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</si>
  <si>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</si>
  <si>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</si>
  <si>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</si>
  <si>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</si>
  <si>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</si>
  <si>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</si>
  <si>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</si>
  <si>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</si>
  <si>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</si>
  <si>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</si>
  <si>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</si>
  <si>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</si>
  <si>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</si>
  <si>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</si>
  <si>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</si>
  <si>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</si>
  <si>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</si>
  <si>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</si>
  <si>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</si>
  <si>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</si>
  <si>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</si>
  <si>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</si>
  <si>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</si>
  <si>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</si>
  <si>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</si>
  <si>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</si>
  <si>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</si>
  <si>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</si>
  <si>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</si>
  <si>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</si>
  <si>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</si>
  <si>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</si>
  <si>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</si>
  <si>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</si>
  <si>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</si>
  <si>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</si>
  <si>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</si>
  <si>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</si>
  <si>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</si>
  <si>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</si>
  <si>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</si>
  <si>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</si>
  <si>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</si>
  <si>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</si>
  <si>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</si>
  <si>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</si>
  <si>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</si>
  <si>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</si>
  <si>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</si>
  <si>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</si>
  <si>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</si>
  <si>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</si>
  <si>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</si>
  <si>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</si>
  <si>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</si>
  <si>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</si>
  <si>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</si>
  <si>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</si>
  <si>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</si>
  <si>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</si>
  <si>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</si>
  <si>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</si>
  <si>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</si>
  <si>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</si>
  <si>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</si>
  <si>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</si>
  <si>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</si>
  <si>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</si>
  <si>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</si>
  <si>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</si>
  <si>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</si>
  <si>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</si>
  <si>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</si>
  <si>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</si>
  <si>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</si>
  <si>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</si>
  <si>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</si>
  <si>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</si>
  <si>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</si>
  <si>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</si>
  <si>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</si>
  <si>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</si>
  <si>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</si>
  <si>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</si>
  <si>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</si>
  <si>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</si>
  <si>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</si>
  <si>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</si>
  <si>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</si>
  <si>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</si>
  <si>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</si>
  <si>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</si>
  <si>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</si>
  <si>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</si>
  <si>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</si>
  <si>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</si>
  <si>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</si>
  <si>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</si>
  <si>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</si>
  <si>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</si>
  <si>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</si>
  <si>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</si>
  <si>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</si>
  <si>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</si>
  <si>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</si>
  <si>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</si>
  <si>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</si>
  <si>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</si>
  <si>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</si>
  <si>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</si>
  <si>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</si>
  <si>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</si>
  <si>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</si>
  <si>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</si>
  <si>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</si>
  <si>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</si>
  <si>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</si>
  <si>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</si>
  <si>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</si>
  <si>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</si>
  <si>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</si>
  <si>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</si>
  <si>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</si>
  <si>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</si>
  <si>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</si>
  <si>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</si>
  <si>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</si>
  <si>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</si>
  <si>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</si>
  <si>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</si>
  <si>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</si>
  <si>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</si>
  <si>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</si>
  <si>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</si>
  <si>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</si>
  <si>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</si>
  <si>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</si>
  <si>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</si>
  <si>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</si>
  <si>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</si>
  <si>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</si>
  <si>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</si>
  <si>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</si>
  <si>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</si>
  <si>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</si>
  <si>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</si>
  <si>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</si>
  <si>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</si>
  <si>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</si>
  <si>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</si>
  <si>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</si>
  <si>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</si>
  <si>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</si>
  <si>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</si>
  <si>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</si>
  <si>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</si>
  <si>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</si>
  <si>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</si>
  <si>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</si>
  <si>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</si>
  <si>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</si>
  <si>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</si>
  <si>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</si>
  <si>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</si>
  <si>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</si>
  <si>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</si>
  <si>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</si>
  <si>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</si>
  <si>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</si>
  <si>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</si>
  <si>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</si>
  <si>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</si>
  <si>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</si>
  <si>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</si>
  <si>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</si>
  <si>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</si>
  <si>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</si>
  <si>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</si>
  <si>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</si>
  <si>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</si>
  <si>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</si>
  <si>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</si>
  <si>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</si>
  <si>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</si>
  <si>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</si>
  <si>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</si>
  <si>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</si>
  <si>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</si>
  <si>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</si>
  <si>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</si>
  <si>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</si>
  <si>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</si>
  <si>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</si>
  <si>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</si>
  <si>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</si>
  <si>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</si>
  <si>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</si>
  <si>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</si>
  <si>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</si>
  <si>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</si>
  <si>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</si>
  <si>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</si>
  <si>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</si>
  <si>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</si>
  <si>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</si>
  <si>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</si>
  <si>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</si>
  <si>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</si>
  <si>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</si>
  <si>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</si>
  <si>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</si>
  <si>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</si>
  <si>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</si>
  <si>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</si>
  <si>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</si>
  <si>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</si>
  <si>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</si>
  <si>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</si>
  <si>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</si>
  <si>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</si>
  <si>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</si>
  <si>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</si>
  <si>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</si>
  <si>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</si>
  <si>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</si>
  <si>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</si>
  <si>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</si>
  <si>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</si>
  <si>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</si>
  <si>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</si>
  <si>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</si>
  <si>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</si>
  <si>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</si>
  <si>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</si>
  <si>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</si>
  <si>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</si>
  <si>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</si>
  <si>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</si>
  <si>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</si>
  <si>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</si>
  <si>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</si>
  <si>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</si>
  <si>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</si>
  <si>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</si>
  <si>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</si>
  <si>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</si>
  <si>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</si>
  <si>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</si>
  <si>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</si>
  <si>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</si>
  <si>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</si>
  <si>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</si>
  <si>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</si>
  <si>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</si>
  <si>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</si>
  <si>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</si>
  <si>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</si>
  <si>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</si>
  <si>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</si>
  <si>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</si>
  <si>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</si>
  <si>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</si>
  <si>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</si>
  <si>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</si>
  <si>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</si>
  <si>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</si>
  <si>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</si>
  <si>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</si>
  <si>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</si>
  <si>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</si>
  <si>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</si>
  <si>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</si>
  <si>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</si>
  <si>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</si>
  <si>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</si>
  <si>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</si>
  <si>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</si>
  <si>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</si>
  <si>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</si>
  <si>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</si>
  <si>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</si>
  <si>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</si>
  <si>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</si>
  <si>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</si>
  <si>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</si>
  <si>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</si>
  <si>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</si>
  <si>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</si>
  <si>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</si>
  <si>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</si>
  <si>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</si>
  <si>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</si>
  <si>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</si>
  <si>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</si>
  <si>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</si>
  <si>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</si>
  <si>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</si>
  <si>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</si>
  <si>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</si>
  <si>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</si>
  <si>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</si>
  <si>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</si>
  <si>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</si>
  <si>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</si>
  <si>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</si>
  <si>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</si>
  <si>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</si>
  <si>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</si>
  <si>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</si>
  <si>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</si>
  <si>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</si>
  <si>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</si>
  <si>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</si>
  <si>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</si>
  <si>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</si>
  <si>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</si>
  <si>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</si>
  <si>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</si>
  <si>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</si>
  <si>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</si>
  <si>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</si>
  <si>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</si>
  <si>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</si>
  <si>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</si>
  <si>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</si>
  <si>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</si>
  <si>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</si>
  <si>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</si>
  <si>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</si>
  <si>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</si>
  <si>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</si>
  <si>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</si>
  <si>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</si>
  <si>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</si>
  <si>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</si>
  <si>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</si>
  <si>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</si>
  <si>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</si>
  <si>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</si>
  <si>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</si>
  <si>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</si>
  <si>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</si>
  <si>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</si>
  <si>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</si>
  <si>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</si>
  <si>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</si>
  <si>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</si>
  <si>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</si>
  <si>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</si>
  <si>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</si>
  <si>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</si>
  <si>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</si>
  <si>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</si>
  <si>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</si>
  <si>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</si>
  <si>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</si>
  <si>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</si>
  <si>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</si>
  <si>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</si>
  <si>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</si>
  <si>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</si>
  <si>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</si>
  <si>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</si>
  <si>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</si>
  <si>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</si>
  <si>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</si>
  <si>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</si>
  <si>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</si>
  <si>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</si>
  <si>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</si>
  <si>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</si>
  <si>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</si>
  <si>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</si>
  <si>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</si>
  <si>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</si>
  <si>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</si>
  <si>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</si>
  <si>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</si>
  <si>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</si>
  <si>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</si>
  <si>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</si>
  <si>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</si>
  <si>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</si>
  <si>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</si>
  <si>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</si>
  <si>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</si>
  <si>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</si>
  <si>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</si>
  <si>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</si>
  <si>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</si>
  <si>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</si>
  <si>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</si>
  <si>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</si>
  <si>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</si>
  <si>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</si>
  <si>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</si>
  <si>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</si>
  <si>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</si>
  <si>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</si>
  <si>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</si>
  <si>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</si>
  <si>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</si>
  <si>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</si>
  <si>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</si>
  <si>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</si>
  <si>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</si>
  <si>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</si>
  <si>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</si>
  <si>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</si>
  <si>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</si>
  <si>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</si>
  <si>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</si>
  <si>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</si>
  <si>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</si>
  <si>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</si>
  <si>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</si>
  <si>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</si>
  <si>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</si>
  <si>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</si>
  <si>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</si>
  <si>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</si>
  <si>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</si>
  <si>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</si>
  <si>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</si>
  <si>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</si>
  <si>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</si>
  <si>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</si>
  <si>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</si>
  <si>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</si>
  <si>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</si>
  <si>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</si>
  <si>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</si>
  <si>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</si>
  <si>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</si>
  <si>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</si>
  <si>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</si>
  <si>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</si>
  <si>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</si>
  <si>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</si>
  <si>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</si>
  <si>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</si>
  <si>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</si>
  <si>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</si>
  <si>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</si>
  <si>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</si>
  <si>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</si>
  <si>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</si>
  <si>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</si>
  <si>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</si>
  <si>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</si>
  <si>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</si>
  <si>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</si>
  <si>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</si>
  <si>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</si>
  <si>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</si>
  <si>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</si>
  <si>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</si>
  <si>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</si>
  <si>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</si>
  <si>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</si>
  <si>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</si>
  <si>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</si>
  <si>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</si>
  <si>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</si>
  <si>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</si>
  <si>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</si>
  <si>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</si>
  <si>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</si>
  <si>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</si>
  <si>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</si>
  <si>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</si>
  <si>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</si>
  <si>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</si>
  <si>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</si>
  <si>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</si>
  <si>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</si>
  <si>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</si>
  <si>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</si>
  <si>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</si>
  <si>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</si>
  <si>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</si>
  <si>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</si>
  <si>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</si>
  <si>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</si>
  <si>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</si>
  <si>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</si>
  <si>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</si>
  <si>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</si>
  <si>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</si>
  <si>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</si>
  <si>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</si>
  <si>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</si>
  <si>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</si>
  <si>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</si>
  <si>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</si>
  <si>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</si>
  <si>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</si>
  <si>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</si>
  <si>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</si>
  <si>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</si>
  <si>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</si>
  <si>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</si>
  <si>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</si>
  <si>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</si>
  <si>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</si>
  <si>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</si>
  <si>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</si>
  <si>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</si>
  <si>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</si>
  <si>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</si>
  <si>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</si>
  <si>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</si>
  <si>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</si>
  <si>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</si>
  <si>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</si>
  <si>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</si>
  <si>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</si>
  <si>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</si>
  <si>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</si>
  <si>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</si>
  <si>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</si>
  <si>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</si>
  <si>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</si>
  <si>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</si>
  <si>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</si>
  <si>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</si>
  <si>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</si>
  <si>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</si>
  <si>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</si>
  <si>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</si>
  <si>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</si>
  <si>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</si>
  <si>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</si>
  <si>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</si>
  <si>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</si>
  <si>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</si>
  <si>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</si>
  <si>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</si>
  <si>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</si>
  <si>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</si>
  <si>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</si>
  <si>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</si>
  <si>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</si>
  <si>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</si>
  <si>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</si>
  <si>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</si>
  <si>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</si>
  <si>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</si>
  <si>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</si>
  <si>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</si>
  <si>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</si>
  <si>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</si>
  <si>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</si>
  <si>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</si>
  <si>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</si>
  <si>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</si>
  <si>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</si>
  <si>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</si>
  <si>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</si>
  <si>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</si>
  <si>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</si>
  <si>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</si>
  <si>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</si>
  <si>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</si>
  <si>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</si>
  <si>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</si>
  <si>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</si>
  <si>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</si>
  <si>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</si>
  <si>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</si>
  <si>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</si>
  <si>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</si>
  <si>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</si>
  <si>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</si>
  <si>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</si>
  <si>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</si>
  <si>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</si>
  <si>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</si>
  <si>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</si>
  <si>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</si>
  <si>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</si>
  <si>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</si>
  <si>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</si>
  <si>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</si>
  <si>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</si>
  <si>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</si>
  <si>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</si>
  <si>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</si>
  <si>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</si>
  <si>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</si>
  <si>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</si>
  <si>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</si>
  <si>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</si>
  <si>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</si>
  <si>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</si>
  <si>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</si>
  <si>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</si>
  <si>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</si>
  <si>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</si>
  <si>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</si>
  <si>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</si>
  <si>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</si>
  <si>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</si>
  <si>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</si>
  <si>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</si>
  <si>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</si>
  <si>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</si>
  <si>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</si>
  <si>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</si>
  <si>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</si>
  <si>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</si>
  <si>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</si>
  <si>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</si>
  <si>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</si>
  <si>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</si>
  <si>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</si>
  <si>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</si>
  <si>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</si>
  <si>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</si>
  <si>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</si>
  <si>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</si>
  <si>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</si>
  <si>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</si>
  <si>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</si>
  <si>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</si>
  <si>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</si>
  <si>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</si>
  <si>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</si>
  <si>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</si>
  <si>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</si>
  <si>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</si>
  <si>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</si>
  <si>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</si>
  <si>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</si>
  <si>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</si>
  <si>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</si>
  <si>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</si>
  <si>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</si>
  <si>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</si>
  <si>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</si>
  <si>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</si>
  <si>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</si>
  <si>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</si>
  <si>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</si>
  <si>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</si>
  <si>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</si>
  <si>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</si>
  <si>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</si>
  <si>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</si>
  <si>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</si>
  <si>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</si>
  <si>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</si>
  <si>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</si>
  <si>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</si>
  <si>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</si>
  <si>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</si>
  <si>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</si>
  <si>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</si>
  <si>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</si>
  <si>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</si>
  <si>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</si>
  <si>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</si>
  <si>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</si>
  <si>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</si>
  <si>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</si>
  <si>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</si>
  <si>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</si>
  <si>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</si>
  <si>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</si>
  <si>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</si>
  <si>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</si>
  <si>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</si>
  <si>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</si>
  <si>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</si>
  <si>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</si>
  <si>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</si>
  <si>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</si>
  <si>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</si>
  <si>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</si>
  <si>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</si>
  <si>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</si>
  <si>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</si>
  <si>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</si>
  <si>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</si>
  <si>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</si>
  <si>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</si>
  <si>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</si>
  <si>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</si>
  <si>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</si>
  <si>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</si>
  <si>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</si>
  <si>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</si>
  <si>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</si>
  <si>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</si>
  <si>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</si>
  <si>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</si>
  <si>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</si>
  <si>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</si>
  <si>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</si>
  <si>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</si>
  <si>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</si>
  <si>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</si>
  <si>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</si>
  <si>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</si>
  <si>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</si>
  <si>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</si>
  <si>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</si>
  <si>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</si>
  <si>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</si>
  <si>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</si>
  <si>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</si>
  <si>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</si>
  <si>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</si>
  <si>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</si>
  <si>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</si>
  <si>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</si>
  <si>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</si>
  <si>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</si>
  <si>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</si>
  <si>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</si>
  <si>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</si>
  <si>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</si>
  <si>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</si>
  <si>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</si>
  <si>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</si>
  <si>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</si>
  <si>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</si>
  <si>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</si>
  <si>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</si>
  <si>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</si>
  <si>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</si>
  <si>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</si>
  <si>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</si>
  <si>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</si>
  <si>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</si>
  <si>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</si>
  <si>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</si>
  <si>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</si>
  <si>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</si>
  <si>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</si>
  <si>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</si>
  <si>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</si>
  <si>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</si>
  <si>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</si>
  <si>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</si>
  <si>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</si>
  <si>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</si>
  <si>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</si>
  <si>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</si>
  <si>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</si>
  <si>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</si>
  <si>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</si>
  <si>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</si>
  <si>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</si>
  <si>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</si>
  <si>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</si>
  <si>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</si>
  <si>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</si>
  <si>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</si>
  <si>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</si>
  <si>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</si>
  <si>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</si>
  <si>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</si>
  <si>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</si>
  <si>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</si>
  <si>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</si>
  <si>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</si>
  <si>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</si>
  <si>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</si>
  <si>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</si>
  <si>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</si>
  <si>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</si>
  <si>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</si>
  <si>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</si>
  <si>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</si>
  <si>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</si>
  <si>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</si>
  <si>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</si>
  <si>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</si>
  <si>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</si>
  <si>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</si>
  <si>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</si>
  <si>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</si>
  <si>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</si>
  <si>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</si>
  <si>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</si>
  <si>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</si>
  <si>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</si>
  <si>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</si>
  <si>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</si>
  <si>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</si>
  <si>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</si>
  <si>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</si>
  <si>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</si>
  <si>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</si>
  <si>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</si>
  <si>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</si>
  <si>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</si>
  <si>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</si>
  <si>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</si>
  <si>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</si>
  <si>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</si>
  <si>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</si>
  <si>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</si>
  <si>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</si>
  <si>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</si>
  <si>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</si>
  <si>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</si>
  <si>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</si>
  <si>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</si>
  <si>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</si>
  <si>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</si>
  <si>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</si>
  <si>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</si>
  <si>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</si>
  <si>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</si>
  <si>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</si>
  <si>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</si>
  <si>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</si>
  <si>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</si>
  <si>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</si>
  <si>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</si>
  <si>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</si>
  <si>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</si>
  <si>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</si>
  <si>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</si>
  <si>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</si>
  <si>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</si>
  <si>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</si>
  <si>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</si>
  <si>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</si>
  <si>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</si>
  <si>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</si>
  <si>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</si>
  <si>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</si>
  <si>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</si>
  <si>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</si>
  <si>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</si>
  <si>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</si>
  <si>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</si>
  <si>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</si>
  <si>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</si>
  <si>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</si>
  <si>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</si>
  <si>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</si>
  <si>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</si>
  <si>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</si>
  <si>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</si>
  <si>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</si>
  <si>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</si>
  <si>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</si>
  <si>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</si>
  <si>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</si>
  <si>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</si>
  <si>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</si>
  <si>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</si>
  <si>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</si>
  <si>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</si>
  <si>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</si>
  <si>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</si>
  <si>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</si>
  <si>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</si>
  <si>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</si>
  <si>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</si>
  <si>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</si>
  <si>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</si>
  <si>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</si>
  <si>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</si>
  <si>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</si>
  <si>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</si>
  <si>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</si>
  <si>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</si>
  <si>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</si>
  <si>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</si>
  <si>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</si>
  <si>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</si>
  <si>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</si>
  <si>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</si>
  <si>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</si>
  <si>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</si>
  <si>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</si>
  <si>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</si>
  <si>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</si>
  <si>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</si>
  <si>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</si>
  <si>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</si>
  <si>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</si>
  <si>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</si>
  <si>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</si>
  <si>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</si>
  <si>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</si>
  <si>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</si>
  <si>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</si>
  <si>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</si>
  <si>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</si>
  <si>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</si>
  <si>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</si>
  <si>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</si>
  <si>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</si>
  <si>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</si>
  <si>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</si>
  <si>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</si>
  <si>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</si>
  <si>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</si>
  <si>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</si>
  <si>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</si>
  <si>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</si>
  <si>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</si>
  <si>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</si>
  <si>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</si>
  <si>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</si>
  <si>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</si>
  <si>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</si>
  <si>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</si>
  <si>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</si>
  <si>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</si>
  <si>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</si>
  <si>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</si>
  <si>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</si>
  <si>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</si>
  <si>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</si>
  <si>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</si>
  <si>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</si>
  <si>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</si>
  <si>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</si>
  <si>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</si>
  <si>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</si>
  <si>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</si>
  <si>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</si>
  <si>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</si>
  <si>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</si>
  <si>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</si>
  <si>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</si>
  <si>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</si>
  <si>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</si>
  <si>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</si>
  <si>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</si>
  <si>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</si>
  <si>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</si>
  <si>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</si>
  <si>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</si>
  <si>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</si>
  <si>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</si>
  <si>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</si>
  <si>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</si>
  <si>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</si>
  <si>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</si>
  <si>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</si>
  <si>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</si>
  <si>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</si>
  <si>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</si>
  <si>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</si>
  <si>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</si>
  <si>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</si>
  <si>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</si>
  <si>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</si>
  <si>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</si>
  <si>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</si>
  <si>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</si>
  <si>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</si>
  <si>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</si>
  <si>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</si>
  <si>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</si>
  <si>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</si>
  <si>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</si>
  <si>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</si>
  <si>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</si>
  <si>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</si>
  <si>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</si>
  <si>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</si>
  <si>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</si>
  <si>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</si>
  <si>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</si>
  <si>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</si>
  <si>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</si>
  <si>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</si>
  <si>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</si>
  <si>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</si>
  <si>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</si>
  <si>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</si>
  <si>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</si>
  <si>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</si>
  <si>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</si>
  <si>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</si>
  <si>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</si>
  <si>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</si>
  <si>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</si>
  <si>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</si>
  <si>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</si>
  <si>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</si>
  <si>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</si>
  <si>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</si>
  <si>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</si>
  <si>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</si>
  <si>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</si>
  <si>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</si>
  <si>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</si>
  <si>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</si>
  <si>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</si>
  <si>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</si>
  <si>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</si>
  <si>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</si>
  <si>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</si>
  <si>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</si>
  <si>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</si>
  <si>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</si>
  <si>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</si>
  <si>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</si>
  <si>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</si>
  <si>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</si>
  <si>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</si>
  <si>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</si>
  <si>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</si>
  <si>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</si>
  <si>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</si>
  <si>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</si>
  <si>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</si>
  <si>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</si>
  <si>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</si>
  <si>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</si>
  <si>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</si>
  <si>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</si>
  <si>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</si>
  <si>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</si>
  <si>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</si>
  <si>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</si>
  <si>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</si>
  <si>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</si>
  <si>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</si>
  <si>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</si>
  <si>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</si>
  <si>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</si>
  <si>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</si>
  <si>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</si>
  <si>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</si>
  <si>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</si>
  <si>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</si>
  <si>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</si>
  <si>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</si>
  <si>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</si>
  <si>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</si>
  <si>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</si>
  <si>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</si>
  <si>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</si>
  <si>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</si>
  <si>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</si>
  <si>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</si>
  <si>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</si>
  <si>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</si>
  <si>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</si>
  <si>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</si>
  <si>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</si>
  <si>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</si>
  <si>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</si>
  <si>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</si>
  <si>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</si>
  <si>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</si>
  <si>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</si>
  <si>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</si>
  <si>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</si>
  <si>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</si>
  <si>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</si>
  <si>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</si>
  <si>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</si>
  <si>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</si>
  <si>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</si>
  <si>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</si>
  <si>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</si>
  <si>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</si>
  <si>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</si>
  <si>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</si>
  <si>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</si>
  <si>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</si>
  <si>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</si>
  <si>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</si>
  <si>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</si>
  <si>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</si>
  <si>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</si>
  <si>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</si>
  <si>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</si>
  <si>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</si>
  <si>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</si>
  <si>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</si>
  <si>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</si>
  <si>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</si>
  <si>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</si>
  <si>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</si>
  <si>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</si>
  <si>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</si>
  <si>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</si>
  <si>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</si>
  <si>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</si>
  <si>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</si>
  <si>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</si>
  <si>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</si>
  <si>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</si>
  <si>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</si>
  <si>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</si>
  <si>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</si>
  <si>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</si>
  <si>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</si>
  <si>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</si>
  <si>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</si>
  <si>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</si>
  <si>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</si>
  <si>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</si>
  <si>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</si>
  <si>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</si>
  <si>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</si>
  <si>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</si>
  <si>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</si>
  <si>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</si>
  <si>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</si>
  <si>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</si>
  <si>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</si>
  <si>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</si>
  <si>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</si>
  <si>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</si>
  <si>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</si>
  <si>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</si>
  <si>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</si>
  <si>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</si>
  <si>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</si>
  <si>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</si>
  <si>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</si>
  <si>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</si>
  <si>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</si>
  <si>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</si>
  <si>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</si>
  <si>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</si>
  <si>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</si>
  <si>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</si>
  <si>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</si>
  <si>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</si>
  <si>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</si>
  <si>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</si>
  <si>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</si>
  <si>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</si>
  <si>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</si>
  <si>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</si>
  <si>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</si>
  <si>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</si>
  <si>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</si>
  <si>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</si>
  <si>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</si>
  <si>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</si>
  <si>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</si>
  <si>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</si>
  <si>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</si>
  <si>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</si>
  <si>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</si>
  <si>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</si>
  <si>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</si>
  <si>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</si>
  <si>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</si>
  <si>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</si>
  <si>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</si>
  <si>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</si>
  <si>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</si>
  <si>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</si>
  <si>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</si>
  <si>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</si>
  <si>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</si>
  <si>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</si>
  <si>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</si>
  <si>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</si>
  <si>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</si>
  <si>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</si>
  <si>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</si>
  <si>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</si>
  <si>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</si>
  <si>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</si>
  <si>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</si>
  <si>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</si>
  <si>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</si>
  <si>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</si>
  <si>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</si>
  <si>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</si>
  <si>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</si>
  <si>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</si>
  <si>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</si>
  <si>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</si>
  <si>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</si>
  <si>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</si>
  <si>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</si>
  <si>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</si>
  <si>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</si>
  <si>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</si>
  <si>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</si>
  <si>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</si>
  <si>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</si>
  <si>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</si>
  <si>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</si>
  <si>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</si>
  <si>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</si>
  <si>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</si>
  <si>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</si>
  <si>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</si>
  <si>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</si>
  <si>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</si>
  <si>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</si>
  <si>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</si>
  <si>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</si>
  <si>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</si>
  <si>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</si>
  <si>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</si>
  <si>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</si>
  <si>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</si>
  <si>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</si>
  <si>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</si>
  <si>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</si>
  <si>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</si>
  <si>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</si>
  <si>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</si>
  <si>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</si>
  <si>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</si>
  <si>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</si>
  <si>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</si>
  <si>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</si>
  <si>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</si>
  <si>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</si>
  <si>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</si>
  <si>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</si>
  <si>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</si>
  <si>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</si>
  <si>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</si>
  <si>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</si>
  <si>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</si>
  <si>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</si>
  <si>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</si>
  <si>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</si>
  <si>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</si>
  <si>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</si>
  <si>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</si>
  <si>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</si>
  <si>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</si>
  <si>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</si>
  <si>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</si>
  <si>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</si>
  <si>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</si>
  <si>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</si>
  <si>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</si>
  <si>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</si>
  <si>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</si>
  <si>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</si>
  <si>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</si>
  <si>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</si>
  <si>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</si>
  <si>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</si>
  <si>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</si>
  <si>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</si>
  <si>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</si>
  <si>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</si>
  <si>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</si>
  <si>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</si>
  <si>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</si>
  <si>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</si>
  <si>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</si>
  <si>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</si>
  <si>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</si>
  <si>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</si>
  <si>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</si>
  <si>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</si>
  <si>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</si>
  <si>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</si>
  <si>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</si>
  <si>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</si>
  <si>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</si>
  <si>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</si>
  <si>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</si>
  <si>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</si>
  <si>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</si>
  <si>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</si>
  <si>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</si>
  <si>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</si>
  <si>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</si>
  <si>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</si>
  <si>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</si>
  <si>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</si>
  <si>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</si>
  <si>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</si>
  <si>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</si>
  <si>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</si>
  <si>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</si>
  <si>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</si>
  <si>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</si>
  <si>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</si>
  <si>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</si>
  <si>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</si>
  <si>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</si>
  <si>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</si>
  <si>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</si>
  <si>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</si>
  <si>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</si>
  <si>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</si>
  <si>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</si>
  <si>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</si>
  <si>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</si>
  <si>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</si>
  <si>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</si>
  <si>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</si>
  <si>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</si>
  <si>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</si>
  <si>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</si>
  <si>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</si>
  <si>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</si>
  <si>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</si>
  <si>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</si>
  <si>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</si>
  <si>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</si>
  <si>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</si>
  <si>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</si>
  <si>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</si>
  <si>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</si>
  <si>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</si>
  <si>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</si>
  <si>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</si>
  <si>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</si>
  <si>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</si>
  <si>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</si>
  <si>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</si>
  <si>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</si>
  <si>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</si>
  <si>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</si>
  <si>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</si>
  <si>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</si>
  <si>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</si>
  <si>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</si>
  <si>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</si>
  <si>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</si>
  <si>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</si>
  <si>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</si>
  <si>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</si>
  <si>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</si>
  <si>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</si>
  <si>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</si>
  <si>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</si>
  <si>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</si>
  <si>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</si>
  <si>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</si>
  <si>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</si>
  <si>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</si>
  <si>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</si>
  <si>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</si>
  <si>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</si>
  <si>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</si>
  <si>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</si>
  <si>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</si>
  <si>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</si>
  <si>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</si>
  <si>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</si>
  <si>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</si>
  <si>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</si>
  <si>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</si>
  <si>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</si>
  <si>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</si>
  <si>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</si>
  <si>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</si>
  <si>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</si>
  <si>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</si>
  <si>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</si>
  <si>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</si>
  <si>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</si>
  <si>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</si>
  <si>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</si>
  <si>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</si>
  <si>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</si>
  <si>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</si>
  <si>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</si>
  <si>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</si>
  <si>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</si>
  <si>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</si>
  <si>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</si>
  <si>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</si>
  <si>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</si>
  <si>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</si>
  <si>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</si>
  <si>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</si>
  <si>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</si>
  <si>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</si>
  <si>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</si>
  <si>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</si>
  <si>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</si>
  <si>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</si>
  <si>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</si>
  <si>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</si>
  <si>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</si>
  <si>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</si>
  <si>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</si>
  <si>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</si>
  <si>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</si>
  <si>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</si>
  <si>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</si>
  <si>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</si>
  <si>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</si>
  <si>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</si>
  <si>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</si>
  <si>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</si>
  <si>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</si>
  <si>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</si>
  <si>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</si>
  <si>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</si>
  <si>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</si>
  <si>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</si>
  <si>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</si>
  <si>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</si>
  <si>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</si>
  <si>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</si>
  <si>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</si>
  <si>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</si>
  <si>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</si>
  <si>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</si>
  <si>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</si>
  <si>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</si>
  <si>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</si>
  <si>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</si>
  <si>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</si>
  <si>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</si>
  <si>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</si>
  <si>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</si>
  <si>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</si>
  <si>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</si>
  <si>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</si>
  <si>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</si>
  <si>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</si>
  <si>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</si>
  <si>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</si>
  <si>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</si>
  <si>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</si>
  <si>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</si>
  <si>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</si>
  <si>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</si>
  <si>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</si>
  <si>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</si>
  <si>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</si>
  <si>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</si>
  <si>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</si>
  <si>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</si>
  <si>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</si>
  <si>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</si>
  <si>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</si>
  <si>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</si>
  <si>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</si>
  <si>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</si>
  <si>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</si>
  <si>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</si>
  <si>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</si>
  <si>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</si>
  <si>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</si>
  <si>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</si>
  <si>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</si>
  <si>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</si>
  <si>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</si>
  <si>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</si>
  <si>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</si>
  <si>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</si>
  <si>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</si>
  <si>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</si>
  <si>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</si>
  <si>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</si>
  <si>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</si>
  <si>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</si>
  <si>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</si>
  <si>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</si>
  <si>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</si>
  <si>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</si>
  <si>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</si>
  <si>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</si>
  <si>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</si>
  <si>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</si>
  <si>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</si>
  <si>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</si>
  <si>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</si>
  <si>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</si>
  <si>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</si>
  <si>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</si>
  <si>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</si>
  <si>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</si>
  <si>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</si>
  <si>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</si>
  <si>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</si>
  <si>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</si>
  <si>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</si>
  <si>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</si>
  <si>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</si>
  <si>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</si>
  <si>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</si>
  <si>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</si>
  <si>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</si>
  <si>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</si>
  <si>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</si>
  <si>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</si>
  <si>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</si>
  <si>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</si>
  <si>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</si>
  <si>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</si>
  <si>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</si>
  <si>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</si>
  <si>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</si>
  <si>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</si>
  <si>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</si>
  <si>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</si>
  <si>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</si>
  <si>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</si>
  <si>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</si>
  <si>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</si>
  <si>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</si>
  <si>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</si>
  <si>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</si>
  <si>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</si>
  <si>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</si>
  <si>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</si>
  <si>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</si>
  <si>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</si>
  <si>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</si>
  <si>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</si>
  <si>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</si>
  <si>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</si>
  <si>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</si>
  <si>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</si>
  <si>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</si>
  <si>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</si>
  <si>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</si>
  <si>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</si>
  <si>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</si>
  <si>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</si>
  <si>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</si>
  <si>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</si>
  <si>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</si>
  <si>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</si>
  <si>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</si>
  <si>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</si>
  <si>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</si>
  <si>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</si>
  <si>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</si>
  <si>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</si>
  <si>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</si>
  <si>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</si>
  <si>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</si>
  <si>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</si>
  <si>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</si>
  <si>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</si>
  <si>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</si>
  <si>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</si>
  <si>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</si>
  <si>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</si>
  <si>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</si>
  <si>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</si>
  <si>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</si>
  <si>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</si>
  <si>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</si>
  <si>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</si>
  <si>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</si>
  <si>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</si>
  <si>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</si>
  <si>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</si>
  <si>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</si>
  <si>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</si>
  <si>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</si>
  <si>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</si>
  <si>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</si>
  <si>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</si>
  <si>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</si>
  <si>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</si>
  <si>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</si>
  <si>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</si>
  <si>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</si>
  <si>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</si>
  <si>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</si>
  <si>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</si>
  <si>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</si>
  <si>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</si>
  <si>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</si>
  <si>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</si>
  <si>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</si>
  <si>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</si>
  <si>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</si>
  <si>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</si>
  <si>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</si>
  <si>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</si>
  <si>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</si>
  <si>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</si>
  <si>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</si>
  <si>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</si>
  <si>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</si>
  <si>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</si>
  <si>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</si>
  <si>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</si>
  <si>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</si>
  <si>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</si>
  <si>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</si>
  <si>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</si>
  <si>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</si>
  <si>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</si>
  <si>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</si>
  <si>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</si>
  <si>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</si>
  <si>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</si>
  <si>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</si>
  <si>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</si>
  <si>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</si>
  <si>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</si>
  <si>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</si>
  <si>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</si>
  <si>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</si>
  <si>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</si>
  <si>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</si>
  <si>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</si>
  <si>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</si>
  <si>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</si>
  <si>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</si>
  <si>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</si>
  <si>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</si>
  <si>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</si>
  <si>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</si>
  <si>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</si>
  <si>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</si>
  <si>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</si>
  <si>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</si>
  <si>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</si>
  <si>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</si>
  <si>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</si>
  <si>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</si>
  <si>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</si>
  <si>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</si>
  <si>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</si>
  <si>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</si>
  <si>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</si>
  <si>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</si>
  <si>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</si>
  <si>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</si>
  <si>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</si>
  <si>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</si>
  <si>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</si>
  <si>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</si>
  <si>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</si>
  <si>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</si>
  <si>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</si>
  <si>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</si>
  <si>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</si>
  <si>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</si>
  <si>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</si>
  <si>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</si>
  <si>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</si>
  <si>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</si>
  <si>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</si>
  <si>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</si>
  <si>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</si>
  <si>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</si>
  <si>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</si>
  <si>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</si>
  <si>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</si>
  <si>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</si>
  <si>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</si>
  <si>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</si>
  <si>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</si>
  <si>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</si>
  <si>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</si>
  <si>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</si>
  <si>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</si>
  <si>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</si>
  <si>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</si>
  <si>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</si>
  <si>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</si>
  <si>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</si>
  <si>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</si>
  <si>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</si>
  <si>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</si>
  <si>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</si>
  <si>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</si>
  <si>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</si>
  <si>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</si>
  <si>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</si>
  <si>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</si>
  <si>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</si>
  <si>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</si>
  <si>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</si>
  <si>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</si>
  <si>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</si>
  <si>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</si>
  <si>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</si>
  <si>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</si>
  <si>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</si>
  <si>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</si>
  <si>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</si>
  <si>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</si>
  <si>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</si>
  <si>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</si>
  <si>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</si>
  <si>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</si>
  <si>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</si>
  <si>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</si>
  <si>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</si>
  <si>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</si>
  <si>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</si>
  <si>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</si>
  <si>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</si>
  <si>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</si>
  <si>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</si>
  <si>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</si>
  <si>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</si>
  <si>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</si>
  <si>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</si>
  <si>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</si>
  <si>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</si>
  <si>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</si>
  <si>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</si>
  <si>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</si>
  <si>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</si>
  <si>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</si>
  <si>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</si>
  <si>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</si>
  <si>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</si>
  <si>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</si>
  <si>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</si>
  <si>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</si>
  <si>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</si>
  <si>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</si>
  <si>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</si>
  <si>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</si>
  <si>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</si>
  <si>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</si>
  <si>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</si>
  <si>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</si>
  <si>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</si>
  <si>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</si>
  <si>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</si>
  <si>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</si>
  <si>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</si>
  <si>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</si>
  <si>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</si>
  <si>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</si>
  <si>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</si>
  <si>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</si>
  <si>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</si>
  <si>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</si>
  <si>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</si>
  <si>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</si>
  <si>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</si>
  <si>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</si>
  <si>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</si>
  <si>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</si>
  <si>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</si>
  <si>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</si>
  <si>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</si>
  <si>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</si>
  <si>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</si>
  <si>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</si>
  <si>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</si>
  <si>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</si>
  <si>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</si>
  <si>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</si>
  <si>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</si>
  <si>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</si>
  <si>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</si>
  <si>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</si>
  <si>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</si>
  <si>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</si>
  <si>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</si>
  <si>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</si>
  <si>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</si>
  <si>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</si>
  <si>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</si>
  <si>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</si>
  <si>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</si>
  <si>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</si>
  <si>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</si>
  <si>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</si>
  <si>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</si>
  <si>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</si>
  <si>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</si>
  <si>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</si>
  <si>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</si>
  <si>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</si>
  <si>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</si>
  <si>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</si>
  <si>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</si>
  <si>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</si>
  <si>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</si>
  <si>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</si>
  <si>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</si>
  <si>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</si>
  <si>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</si>
  <si>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</si>
  <si>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</si>
  <si>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</si>
  <si>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</si>
  <si>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</si>
  <si>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</si>
  <si>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</si>
  <si>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</si>
  <si>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</si>
  <si>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</si>
  <si>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</si>
  <si>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</si>
  <si>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</si>
  <si>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</si>
  <si>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</si>
  <si>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</si>
  <si>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</si>
  <si>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</si>
  <si>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</si>
  <si>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</si>
  <si>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</si>
  <si>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</si>
  <si>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</si>
  <si>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</si>
  <si>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</si>
  <si>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</si>
  <si>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</si>
  <si>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</si>
  <si>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</si>
  <si>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</si>
  <si>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</si>
  <si>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</si>
  <si>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</si>
  <si>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</si>
  <si>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</si>
  <si>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</si>
  <si>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</si>
  <si>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</si>
  <si>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</si>
  <si>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</si>
  <si>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</si>
  <si>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</si>
  <si>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</si>
  <si>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</si>
  <si>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</si>
  <si>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</si>
  <si>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</si>
  <si>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</si>
  <si>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</si>
  <si>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</si>
  <si>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</si>
  <si>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</si>
  <si>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</si>
  <si>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</si>
  <si>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</si>
  <si>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</si>
  <si>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</si>
  <si>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</si>
  <si>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</si>
  <si>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</si>
  <si>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</si>
  <si>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</si>
  <si>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</si>
  <si>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</si>
  <si>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</si>
  <si>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</si>
  <si>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</si>
  <si>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</si>
  <si>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</si>
  <si>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</si>
  <si>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</si>
  <si>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</si>
  <si>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</si>
  <si>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</si>
  <si>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</si>
  <si>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</si>
  <si>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</si>
  <si>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</si>
  <si>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</si>
  <si>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</si>
  <si>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</si>
  <si>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</si>
  <si>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</si>
  <si>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</si>
  <si>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</si>
  <si>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</si>
  <si>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</si>
  <si>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</si>
  <si>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</si>
  <si>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</si>
  <si>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</si>
  <si>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</si>
  <si>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</si>
  <si>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</si>
  <si>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</si>
  <si>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</si>
  <si>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</si>
  <si>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</si>
  <si>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</si>
  <si>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</si>
  <si>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</si>
  <si>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</si>
  <si>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</si>
  <si>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</si>
  <si>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</si>
  <si>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</si>
  <si>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</si>
  <si>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</si>
  <si>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</si>
  <si>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</si>
  <si>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</si>
  <si>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</si>
  <si>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</si>
  <si>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</si>
  <si>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</si>
  <si>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</si>
  <si>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</si>
  <si>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</si>
  <si>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</si>
  <si>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</si>
  <si>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</si>
  <si>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</si>
  <si>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</si>
  <si>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</si>
  <si>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</si>
  <si>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</si>
  <si>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</si>
  <si>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</si>
  <si>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</si>
  <si>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</si>
  <si>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</si>
  <si>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</si>
  <si>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</si>
  <si>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</si>
  <si>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</si>
  <si>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</si>
  <si>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</si>
  <si>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</si>
  <si>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</si>
  <si>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</si>
  <si>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</si>
  <si>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</si>
  <si>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</si>
  <si>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</si>
  <si>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</si>
  <si>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</si>
  <si>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</si>
  <si>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</si>
  <si>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</si>
  <si>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</si>
  <si>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</si>
  <si>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</si>
  <si>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</si>
  <si>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</si>
  <si>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</si>
  <si>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</si>
  <si>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</si>
  <si>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</si>
  <si>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</si>
  <si>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</si>
  <si>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</si>
  <si>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</si>
  <si>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</si>
  <si>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</si>
  <si>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</si>
  <si>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</si>
  <si>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</si>
  <si>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</si>
  <si>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</si>
  <si>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</si>
  <si>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</si>
  <si>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</si>
  <si>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</si>
  <si>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</si>
  <si>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</si>
  <si>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</si>
  <si>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</si>
  <si>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</si>
  <si>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</si>
  <si>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</si>
  <si>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</si>
  <si>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</si>
  <si>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</si>
  <si>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</si>
  <si>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</si>
  <si>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</si>
  <si>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</si>
  <si>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</si>
  <si>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</si>
  <si>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</si>
  <si>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</si>
  <si>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</si>
  <si>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</si>
  <si>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</si>
  <si>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</si>
  <si>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</si>
  <si>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</si>
  <si>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</si>
  <si>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</si>
  <si>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</si>
  <si>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</si>
  <si>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</si>
  <si>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</si>
  <si>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</si>
  <si>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</si>
  <si>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</si>
  <si>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</si>
  <si>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</si>
  <si>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</si>
  <si>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</si>
  <si>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</si>
  <si>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</si>
  <si>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</si>
  <si>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</si>
  <si>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</si>
  <si>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</si>
  <si>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</si>
  <si>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</si>
  <si>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</si>
  <si>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</si>
  <si>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</si>
  <si>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</si>
  <si>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</si>
  <si>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</si>
  <si>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</si>
  <si>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</si>
  <si>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</si>
  <si>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</si>
  <si>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</si>
  <si>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</si>
  <si>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</si>
  <si>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</si>
  <si>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</si>
  <si>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</si>
  <si>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</si>
  <si>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</si>
  <si>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</si>
  <si>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</si>
  <si>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</si>
  <si>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</si>
  <si>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</si>
  <si>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</si>
  <si>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</si>
  <si>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</si>
  <si>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</si>
  <si>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</si>
  <si>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</si>
  <si>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</si>
  <si>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</si>
  <si>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</si>
  <si>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</si>
  <si>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</si>
  <si>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</si>
  <si>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</si>
  <si>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</si>
  <si>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</si>
  <si>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</si>
  <si>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</si>
  <si>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</si>
  <si>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</si>
  <si>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</si>
  <si>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</si>
  <si>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</si>
  <si>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</si>
  <si>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</si>
  <si>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</si>
  <si>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</si>
  <si>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</si>
  <si>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</si>
  <si>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</si>
  <si>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</si>
  <si>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</si>
  <si>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</si>
  <si>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</si>
  <si>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</si>
  <si>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</si>
  <si>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</si>
  <si>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</si>
  <si>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</si>
  <si>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</si>
  <si>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</si>
  <si>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</si>
  <si>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</si>
  <si>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</si>
  <si>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</si>
  <si>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</si>
  <si>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</si>
  <si>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</si>
  <si>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</si>
  <si>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</si>
  <si>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</si>
  <si>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</si>
  <si>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</si>
  <si>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</si>
  <si>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</si>
  <si>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</si>
  <si>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</si>
  <si>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</si>
  <si>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</si>
  <si>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</si>
  <si>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</si>
  <si>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</si>
  <si>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</si>
  <si>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</si>
  <si>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</si>
  <si>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</si>
  <si>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</si>
  <si>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</si>
  <si>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</si>
  <si>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</si>
  <si>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</si>
  <si>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</si>
  <si>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</si>
  <si>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</si>
  <si>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</si>
  <si>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</si>
  <si>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</si>
  <si>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</si>
  <si>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</si>
  <si>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</si>
  <si>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</si>
  <si>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</si>
  <si>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</si>
  <si>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</si>
  <si>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</si>
  <si>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</si>
  <si>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</si>
  <si>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</si>
  <si>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</si>
  <si>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</si>
  <si>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</si>
  <si>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</si>
  <si>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</si>
  <si>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</si>
  <si>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</si>
  <si>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</si>
  <si>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</si>
  <si>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</si>
  <si>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</si>
  <si>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</si>
  <si>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</si>
  <si>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</si>
  <si>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</si>
  <si>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</si>
  <si>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</si>
  <si>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</si>
  <si>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</si>
  <si>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</si>
  <si>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</si>
  <si>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</si>
  <si>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</si>
  <si>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</si>
  <si>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</si>
  <si>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</si>
  <si>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</si>
  <si>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</si>
  <si>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</si>
  <si>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</si>
  <si>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</si>
  <si>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</si>
  <si>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</si>
  <si>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</si>
  <si>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</si>
  <si>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</si>
  <si>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</si>
  <si>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</si>
  <si>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</si>
  <si>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</si>
  <si>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</si>
  <si>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</si>
  <si>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</si>
  <si>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</si>
  <si>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</si>
  <si>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</si>
  <si>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</si>
  <si>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</si>
  <si>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</si>
  <si>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</si>
  <si>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</si>
  <si>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</si>
  <si>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</si>
  <si>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</si>
  <si>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</si>
  <si>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</si>
  <si>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</si>
  <si>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</si>
  <si>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</si>
  <si>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</si>
  <si>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</si>
  <si>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</si>
  <si>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</si>
  <si>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</si>
  <si>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</si>
  <si>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</si>
  <si>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</si>
  <si>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</si>
  <si>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</si>
  <si>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</si>
  <si>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</si>
  <si>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</si>
  <si>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</si>
  <si>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</si>
  <si>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</si>
  <si>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</si>
  <si>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</si>
  <si>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</si>
  <si>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</si>
  <si>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</si>
  <si>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</si>
  <si>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</si>
  <si>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</si>
  <si>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</si>
  <si>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</si>
  <si>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</si>
  <si>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</si>
  <si>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</si>
  <si>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</si>
  <si>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</si>
  <si>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</si>
  <si>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</si>
  <si>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</si>
  <si>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</si>
  <si>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</si>
  <si>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</si>
  <si>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</si>
  <si>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</si>
  <si>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</si>
  <si>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</si>
  <si>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</si>
  <si>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</si>
  <si>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</si>
  <si>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</si>
  <si>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</si>
  <si>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</si>
  <si>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</si>
  <si>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</si>
  <si>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</si>
  <si>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</si>
  <si>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</si>
  <si>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</si>
  <si>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</si>
  <si>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</si>
  <si>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</si>
  <si>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</si>
  <si>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</si>
  <si>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</si>
  <si>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</si>
  <si>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</si>
  <si>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</si>
  <si>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</si>
  <si>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</si>
  <si>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</si>
  <si>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</si>
  <si>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</si>
  <si>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</si>
  <si>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</si>
  <si>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</si>
  <si>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</si>
  <si>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</si>
  <si>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</si>
  <si>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</si>
  <si>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</si>
  <si>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</si>
  <si>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</si>
  <si>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</si>
  <si>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</si>
  <si>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</si>
  <si>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</si>
  <si>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</si>
  <si>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</si>
  <si>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</si>
  <si>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</si>
  <si>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</si>
  <si>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</si>
  <si>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</si>
  <si>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</si>
  <si>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</si>
  <si>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</si>
  <si>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</si>
  <si>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</si>
  <si>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</si>
  <si>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</si>
  <si>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</si>
  <si>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</si>
  <si>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</si>
  <si>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</si>
  <si>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</si>
  <si>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</si>
  <si>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</si>
  <si>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</si>
  <si>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</si>
  <si>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</si>
  <si>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</si>
  <si>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</si>
  <si>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</si>
  <si>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</si>
  <si>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</si>
  <si>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</si>
  <si>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</si>
  <si>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</si>
  <si>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</si>
  <si>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</si>
  <si>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</si>
  <si>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</si>
  <si>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</si>
  <si>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</si>
  <si>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</si>
  <si>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</si>
  <si>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</si>
  <si>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</si>
  <si>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</si>
  <si>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</si>
  <si>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</si>
  <si>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</si>
  <si>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</si>
  <si>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</si>
  <si>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</si>
  <si>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</si>
  <si>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</si>
  <si>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</si>
  <si>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</si>
  <si>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</si>
  <si>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</si>
  <si>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</si>
  <si>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</si>
  <si>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</si>
  <si>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</si>
  <si>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</si>
  <si>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</si>
  <si>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</si>
  <si>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</si>
  <si>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</si>
  <si>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</si>
  <si>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</si>
  <si>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</si>
  <si>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</si>
  <si>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</si>
  <si>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</si>
  <si>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</si>
  <si>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</si>
  <si>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</si>
  <si>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</si>
  <si>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</si>
  <si>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</si>
  <si>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</si>
  <si>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</si>
  <si>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</si>
  <si>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</si>
  <si>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</si>
  <si>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</si>
  <si>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</si>
  <si>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</si>
  <si>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</si>
  <si>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</si>
  <si>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</si>
  <si>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</si>
  <si>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</si>
  <si>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</si>
  <si>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</si>
  <si>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</si>
  <si>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</si>
  <si>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</si>
  <si>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</si>
  <si>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</si>
  <si>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</si>
  <si>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</si>
  <si>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</si>
  <si>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</si>
  <si>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</si>
  <si>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</si>
  <si>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</si>
  <si>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</si>
  <si>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</si>
  <si>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</si>
  <si>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</si>
  <si>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</si>
  <si>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</si>
  <si>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</si>
  <si>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</si>
  <si>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</si>
  <si>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</si>
  <si>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</si>
  <si>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</si>
  <si>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</si>
  <si>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</si>
  <si>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</si>
  <si>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</si>
  <si>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</si>
  <si>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</si>
  <si>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</si>
  <si>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</si>
  <si>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</si>
  <si>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</si>
  <si>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</si>
  <si>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</si>
  <si>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</si>
  <si>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</si>
  <si>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</si>
  <si>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</si>
  <si>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</si>
  <si>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</si>
  <si>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</si>
  <si>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</si>
  <si>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</si>
  <si>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</si>
  <si>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</si>
  <si>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</si>
  <si>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</si>
  <si>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</si>
  <si>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</si>
  <si>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</si>
  <si>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</si>
  <si>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</si>
  <si>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</si>
  <si>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</si>
  <si>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</si>
  <si>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</si>
  <si>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</si>
  <si>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</si>
  <si>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</si>
  <si>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</si>
  <si>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</si>
  <si>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</si>
  <si>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</si>
  <si>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</si>
  <si>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</si>
  <si>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</si>
  <si>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</si>
  <si>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</si>
  <si>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</si>
  <si>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</si>
  <si>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</si>
  <si>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</si>
  <si>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</si>
  <si>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</si>
  <si>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</si>
  <si>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</si>
  <si>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</si>
  <si>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</si>
  <si>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</si>
  <si>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</si>
  <si>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</si>
  <si>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</si>
  <si>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</si>
  <si>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</si>
  <si>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</si>
  <si>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</si>
  <si>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</si>
  <si>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</si>
  <si>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</si>
  <si>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</si>
  <si>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</si>
  <si>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</si>
  <si>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</si>
  <si>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</si>
  <si>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</si>
  <si>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</si>
  <si>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</si>
  <si>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</si>
  <si>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</si>
  <si>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</si>
  <si>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</si>
  <si>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</si>
  <si>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</si>
  <si>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</si>
  <si>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</si>
  <si>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</si>
  <si>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</si>
  <si>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</si>
  <si>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</si>
  <si>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</si>
  <si>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</si>
  <si>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</si>
  <si>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</si>
  <si>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</si>
  <si>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</si>
  <si>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</si>
  <si>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</si>
  <si>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</si>
  <si>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</si>
  <si>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</si>
  <si>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</si>
  <si>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</si>
  <si>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</si>
  <si>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</si>
  <si>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</si>
  <si>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</si>
  <si>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</si>
  <si>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</si>
  <si>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</si>
  <si>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</si>
  <si>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</si>
  <si>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</si>
  <si>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</si>
  <si>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</si>
  <si>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</si>
  <si>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</si>
  <si>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</si>
  <si>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</si>
  <si>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</si>
  <si>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</si>
  <si>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</si>
  <si>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</si>
  <si>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</si>
  <si>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</si>
  <si>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</si>
  <si>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</si>
  <si>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</si>
  <si>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</si>
  <si>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</si>
  <si>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</si>
  <si>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</si>
  <si>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</si>
  <si>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</si>
  <si>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</si>
  <si>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</si>
  <si>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</si>
  <si>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</si>
  <si>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</si>
  <si>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</si>
  <si>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</si>
  <si>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</si>
  <si>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</si>
  <si>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</si>
  <si>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</si>
  <si>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</si>
  <si>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</si>
  <si>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</si>
  <si>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</si>
  <si>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</si>
  <si>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</si>
  <si>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</si>
  <si>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</si>
  <si>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</si>
  <si>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</si>
  <si>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</si>
  <si>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</si>
  <si>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</si>
  <si>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</si>
  <si>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</si>
  <si>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</si>
  <si>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</si>
  <si>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</si>
  <si>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</si>
  <si>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</si>
  <si>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</si>
  <si>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</si>
  <si>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</si>
  <si>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</si>
  <si>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</si>
  <si>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</si>
  <si>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</si>
  <si>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</si>
  <si>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</si>
  <si>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</si>
  <si>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</si>
  <si>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</si>
  <si>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</si>
  <si>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</si>
  <si>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</si>
  <si>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</si>
  <si>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</si>
  <si>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</si>
  <si>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</si>
  <si>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</si>
  <si>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</si>
  <si>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</si>
  <si>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</si>
  <si>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</si>
  <si>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</si>
  <si>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</si>
  <si>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</si>
  <si>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</si>
  <si>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</si>
  <si>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</si>
  <si>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</si>
  <si>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</si>
  <si>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</si>
  <si>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</si>
  <si>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</si>
  <si>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</si>
  <si>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</si>
  <si>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</si>
  <si>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</si>
  <si>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</si>
  <si>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</si>
  <si>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</si>
  <si>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</si>
  <si>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</si>
  <si>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</si>
  <si>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</si>
  <si>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</si>
  <si>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</si>
  <si>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</si>
  <si>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</si>
  <si>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</si>
  <si>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</si>
  <si>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</si>
  <si>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</si>
  <si>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</si>
  <si>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</si>
  <si>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</si>
  <si>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</si>
  <si>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</si>
  <si>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</si>
  <si>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</si>
  <si>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</si>
  <si>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</si>
  <si>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</si>
  <si>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</si>
  <si>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</si>
  <si>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</si>
  <si>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</si>
  <si>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</si>
  <si>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</si>
  <si>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</si>
  <si>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</si>
  <si>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</si>
  <si>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</si>
  <si>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</si>
  <si>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</si>
  <si>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</si>
  <si>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</si>
  <si>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</si>
  <si>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</si>
  <si>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</si>
  <si>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</si>
  <si>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</si>
  <si>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</si>
  <si>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</si>
  <si>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</si>
  <si>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</si>
  <si>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</si>
  <si>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</si>
  <si>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</si>
  <si>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</si>
  <si>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</si>
  <si>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</si>
  <si>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</si>
  <si>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</si>
  <si>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</si>
  <si>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</si>
  <si>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</si>
  <si>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</si>
  <si>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</si>
  <si>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</si>
  <si>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</si>
  <si>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</si>
  <si>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</si>
  <si>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</si>
  <si>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</si>
  <si>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</si>
  <si>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</si>
  <si>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</si>
  <si>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</si>
  <si>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</si>
  <si>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</si>
  <si>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</si>
  <si>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</si>
  <si>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</si>
  <si>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</si>
  <si>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</si>
  <si>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</si>
  <si>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</si>
  <si>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</si>
  <si>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</si>
  <si>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</si>
  <si>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</si>
  <si>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</si>
  <si>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</si>
  <si>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</si>
  <si>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</si>
  <si>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</si>
  <si>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</si>
  <si>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</si>
  <si>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</si>
  <si>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</si>
  <si>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</si>
  <si>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</si>
  <si>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</si>
  <si>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</si>
  <si>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</si>
  <si>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</si>
  <si>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</si>
  <si>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</si>
  <si>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</si>
  <si>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</si>
  <si>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</si>
  <si>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</si>
  <si>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</si>
  <si>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</si>
  <si>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</si>
  <si>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</si>
  <si>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</si>
  <si>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</si>
  <si>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</si>
  <si>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</si>
  <si>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</si>
  <si>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</si>
  <si>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</si>
  <si>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</si>
  <si>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</si>
  <si>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</si>
  <si>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</si>
  <si>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</si>
  <si>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</si>
  <si>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</si>
  <si>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</si>
  <si>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</si>
  <si>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</si>
  <si>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</si>
  <si>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</si>
  <si>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</si>
  <si>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</si>
  <si>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</si>
  <si>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</si>
  <si>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</si>
  <si>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</si>
  <si>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</si>
  <si>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</si>
  <si>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</si>
  <si>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</si>
  <si>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</si>
  <si>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</si>
  <si>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</si>
  <si>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</si>
  <si>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</si>
  <si>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</si>
  <si>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</si>
  <si>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</si>
  <si>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</si>
  <si>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</si>
  <si>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</si>
  <si>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</si>
  <si>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</si>
  <si>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</si>
  <si>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</si>
  <si>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</si>
  <si>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</si>
  <si>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</si>
  <si>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</si>
  <si>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</si>
  <si>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</si>
  <si>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</si>
  <si>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</si>
  <si>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</si>
  <si>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</si>
  <si>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</si>
  <si>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</si>
  <si>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</si>
  <si>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</si>
  <si>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</si>
  <si>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</si>
  <si>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</si>
  <si>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</si>
  <si>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</si>
  <si>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</si>
  <si>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</si>
  <si>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</si>
  <si>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</si>
  <si>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</si>
  <si>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</si>
  <si>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</si>
  <si>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</si>
  <si>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</si>
  <si>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</si>
  <si>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</si>
  <si>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</si>
  <si>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</si>
  <si>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</si>
  <si>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</si>
  <si>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</si>
  <si>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</si>
  <si>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</si>
  <si>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</si>
  <si>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</si>
  <si>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</si>
  <si>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</si>
  <si>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</si>
  <si>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</si>
  <si>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</si>
  <si>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</si>
  <si>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</si>
  <si>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</si>
  <si>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</si>
  <si>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</si>
  <si>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</si>
  <si>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</si>
  <si>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</si>
  <si>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</si>
  <si>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</si>
  <si>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</si>
  <si>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</si>
  <si>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</si>
  <si>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</si>
  <si>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</si>
  <si>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</si>
  <si>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</si>
  <si>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</si>
  <si>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</si>
  <si>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</si>
  <si>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</si>
  <si>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</si>
  <si>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</si>
  <si>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</si>
  <si>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</si>
  <si>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</si>
  <si>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</si>
  <si>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</si>
  <si>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</si>
  <si>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</si>
  <si>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</si>
  <si>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</si>
  <si>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</si>
  <si>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</si>
  <si>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</si>
  <si>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</si>
  <si>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</si>
  <si>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</si>
  <si>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</si>
  <si>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</si>
  <si>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</si>
  <si>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</si>
  <si>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</si>
  <si>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</si>
  <si>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</si>
  <si>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</si>
  <si>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</si>
  <si>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</si>
  <si>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</si>
  <si>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</si>
  <si>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</si>
  <si>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</si>
  <si>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</si>
  <si>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</si>
  <si>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</si>
  <si>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</si>
  <si>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</si>
  <si>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</si>
  <si>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</si>
  <si>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</si>
  <si>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</si>
  <si>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</si>
  <si>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</si>
  <si>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</si>
  <si>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</si>
  <si>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</si>
  <si>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</si>
  <si>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</si>
  <si>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</si>
  <si>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</si>
  <si>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</si>
  <si>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</si>
  <si>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</si>
  <si>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</si>
  <si>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</si>
  <si>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</si>
  <si>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</si>
  <si>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</si>
  <si>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</si>
  <si>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</si>
  <si>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</si>
  <si>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</si>
  <si>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</si>
  <si>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</si>
  <si>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</si>
  <si>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</si>
  <si>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</si>
  <si>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</si>
  <si>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</si>
  <si>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</si>
  <si>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</si>
  <si>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</si>
  <si>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</si>
  <si>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</si>
  <si>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</si>
  <si>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</si>
  <si>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</si>
  <si>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</si>
  <si>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</si>
  <si>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</si>
  <si>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</si>
  <si>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</si>
  <si>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</si>
  <si>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</si>
  <si>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</si>
  <si>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</si>
  <si>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</si>
  <si>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</si>
  <si>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</si>
  <si>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</si>
  <si>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</si>
  <si>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</si>
  <si>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</si>
  <si>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</si>
  <si>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</si>
  <si>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</si>
  <si>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</si>
  <si>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</si>
  <si>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</si>
  <si>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</si>
  <si>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</si>
  <si>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</si>
  <si>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</si>
  <si>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</si>
  <si>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</si>
  <si>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</si>
  <si>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</si>
  <si>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</si>
  <si>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</si>
  <si>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</si>
  <si>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</si>
  <si>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</si>
  <si>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</si>
  <si>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</si>
  <si>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</si>
  <si>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</si>
  <si>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</si>
  <si>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</si>
  <si>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</si>
  <si>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</si>
  <si>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</si>
  <si>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</si>
  <si>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</si>
  <si>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</si>
  <si>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</si>
  <si>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</si>
  <si>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</si>
  <si>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</si>
  <si>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</si>
  <si>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</si>
  <si>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</si>
  <si>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</si>
  <si>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</si>
  <si>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</si>
  <si>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</si>
  <si>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</si>
  <si>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</si>
  <si>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</si>
  <si>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</si>
  <si>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</si>
  <si>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</si>
  <si>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</si>
  <si>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</si>
  <si>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</si>
  <si>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</si>
  <si>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</si>
  <si>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</si>
  <si>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</si>
  <si>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</si>
  <si>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</si>
  <si>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</si>
  <si>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</si>
  <si>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</si>
  <si>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</si>
  <si>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</si>
  <si>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</si>
  <si>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</si>
  <si>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</si>
  <si>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</si>
  <si>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</si>
  <si>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</si>
  <si>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</si>
  <si>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</si>
  <si>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</si>
  <si>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</si>
  <si>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</si>
  <si>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</si>
  <si>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</si>
  <si>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</si>
  <si>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</si>
  <si>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</si>
  <si>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</si>
  <si>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</si>
  <si>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</si>
  <si>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</si>
  <si>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</si>
  <si>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</si>
  <si>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</si>
  <si>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</si>
  <si>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</si>
  <si>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</si>
  <si>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</si>
  <si>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</si>
  <si>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</si>
  <si>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</si>
  <si>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</si>
  <si>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</si>
  <si>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</si>
  <si>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</si>
  <si>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</si>
  <si>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</si>
  <si>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</si>
  <si>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</si>
  <si>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</si>
  <si>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</si>
  <si>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</si>
  <si>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</si>
  <si>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</si>
  <si>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</si>
  <si>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</si>
  <si>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</si>
  <si>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</si>
  <si>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</si>
  <si>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</si>
  <si>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</si>
  <si>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</si>
  <si>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</si>
  <si>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</si>
  <si>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</si>
  <si>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</si>
  <si>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</si>
  <si>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</si>
  <si>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</si>
  <si>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</si>
  <si>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</si>
  <si>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</si>
  <si>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</si>
  <si>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</si>
  <si>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</si>
  <si>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</si>
  <si>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</si>
  <si>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</si>
  <si>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</si>
  <si>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</si>
  <si>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</si>
  <si>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</si>
  <si>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</si>
  <si>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</si>
  <si>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</si>
  <si>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</si>
  <si>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</si>
  <si>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</si>
  <si>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</si>
  <si>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</si>
  <si>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</si>
  <si>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</si>
  <si>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</si>
  <si>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</si>
  <si>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</si>
  <si>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</si>
  <si>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</si>
  <si>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</si>
  <si>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</si>
  <si>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</si>
  <si>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</si>
  <si>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</si>
  <si>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</si>
  <si>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</si>
  <si>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</si>
  <si>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</si>
  <si>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</si>
  <si>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</si>
  <si>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</si>
  <si>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</si>
  <si>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</si>
  <si>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</si>
  <si>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</si>
  <si>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</si>
  <si>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</si>
  <si>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</si>
  <si>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</si>
  <si>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</si>
  <si>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</si>
  <si>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</si>
  <si>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</si>
  <si>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</si>
  <si>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</si>
  <si>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</si>
  <si>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</si>
  <si>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</si>
  <si>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</si>
  <si>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</si>
  <si>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</si>
  <si>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</si>
  <si>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</si>
  <si>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</si>
  <si>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</si>
  <si>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</si>
  <si>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</si>
  <si>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</si>
  <si>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</si>
  <si>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</si>
  <si>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</si>
  <si>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</si>
  <si>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</si>
  <si>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</si>
  <si>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</si>
  <si>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</si>
  <si>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</si>
  <si>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</si>
  <si>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</si>
  <si>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</si>
  <si>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</si>
  <si>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</si>
  <si>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</si>
  <si>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</si>
  <si>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</si>
  <si>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</si>
  <si>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</si>
  <si>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</si>
  <si>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</si>
  <si>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</si>
  <si>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</si>
  <si>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</si>
  <si>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</si>
  <si>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</si>
  <si>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</si>
  <si>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</si>
  <si>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</si>
  <si>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</si>
  <si>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</si>
  <si>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</si>
  <si>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</si>
  <si>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</si>
  <si>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</si>
  <si>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</si>
  <si>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</si>
  <si>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</si>
  <si>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</si>
  <si>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</si>
  <si>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</si>
  <si>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</si>
  <si>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</si>
  <si>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</si>
  <si>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</si>
  <si>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</si>
  <si>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</si>
  <si>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</si>
  <si>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</si>
  <si>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</si>
  <si>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</si>
  <si>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</si>
  <si>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</si>
  <si>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</si>
  <si>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</si>
  <si>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</si>
  <si>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</si>
  <si>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</si>
  <si>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</si>
  <si>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</si>
  <si>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</si>
  <si>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</si>
  <si>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</si>
  <si>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</si>
  <si>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</si>
  <si>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</si>
  <si>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</si>
  <si>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</si>
  <si>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</si>
  <si>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</si>
  <si>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</si>
  <si>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</si>
  <si>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</si>
  <si>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</si>
  <si>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</si>
  <si>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</si>
  <si>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</si>
  <si>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</si>
  <si>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</si>
  <si>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</si>
  <si>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</si>
  <si>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</si>
  <si>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</si>
  <si>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</si>
  <si>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</si>
  <si>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</si>
  <si>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</si>
  <si>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</si>
  <si>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</si>
  <si>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</si>
  <si>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</si>
  <si>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</si>
  <si>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</si>
  <si>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</si>
  <si>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</si>
  <si>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</si>
  <si>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</si>
  <si>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</si>
  <si>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</si>
  <si>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</si>
  <si>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</si>
  <si>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</si>
  <si>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</si>
  <si>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</si>
  <si>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</si>
  <si>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</si>
  <si>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</si>
  <si>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</si>
  <si>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</si>
  <si>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</si>
  <si>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</si>
  <si>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</si>
  <si>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</si>
  <si>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</si>
  <si>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</si>
  <si>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</si>
  <si>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</si>
  <si>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</si>
  <si>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</si>
  <si>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</si>
  <si>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</si>
  <si>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</si>
  <si>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</si>
  <si>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</si>
  <si>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</si>
  <si>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</si>
  <si>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</si>
  <si>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</si>
  <si>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</si>
  <si>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</si>
  <si>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</si>
  <si>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</si>
  <si>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</si>
  <si>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</si>
  <si>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</si>
  <si>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</si>
  <si>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</si>
  <si>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</si>
  <si>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</si>
  <si>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</si>
  <si>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</si>
  <si>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</si>
  <si>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</si>
  <si>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</si>
  <si>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</si>
  <si>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</si>
  <si>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</si>
  <si>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</si>
  <si>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</si>
  <si>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</si>
  <si>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</si>
  <si>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</si>
  <si>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</si>
  <si>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</si>
  <si>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</si>
  <si>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</si>
  <si>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</si>
  <si>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</si>
  <si>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</si>
  <si>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</si>
  <si>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</si>
  <si>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</si>
  <si>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</si>
  <si>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</si>
  <si>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</si>
  <si>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</si>
  <si>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</si>
  <si>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</si>
  <si>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</si>
  <si>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</si>
  <si>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</si>
  <si>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</si>
  <si>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</si>
  <si>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</si>
  <si>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</si>
  <si>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</si>
  <si>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</si>
  <si>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</si>
  <si>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</si>
  <si>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</si>
  <si>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</si>
  <si>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</si>
  <si>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</si>
  <si>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</si>
  <si>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</si>
  <si>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</si>
  <si>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</si>
  <si>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</si>
  <si>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</si>
  <si>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</si>
  <si>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</si>
  <si>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</si>
  <si>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</si>
  <si>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</si>
  <si>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</si>
  <si>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</si>
  <si>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</si>
  <si>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</si>
  <si>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</si>
  <si>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</si>
  <si>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</si>
  <si>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</si>
  <si>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</si>
  <si>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</si>
  <si>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</si>
  <si>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</si>
  <si>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</si>
  <si>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</si>
  <si>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</si>
  <si>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</si>
  <si>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</si>
  <si>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</si>
  <si>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</si>
  <si>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</si>
  <si>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</si>
  <si>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</si>
  <si>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</si>
  <si>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</si>
  <si>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</si>
  <si>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</si>
  <si>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</si>
  <si>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</si>
  <si>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</si>
  <si>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</si>
  <si>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</si>
  <si>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</si>
  <si>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</si>
  <si>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</si>
  <si>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</si>
  <si>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</si>
  <si>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</si>
  <si>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</si>
  <si>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</si>
  <si>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</si>
  <si>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</si>
  <si>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</si>
  <si>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</si>
  <si>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</si>
  <si>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</si>
  <si>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</si>
  <si>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</si>
  <si>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</si>
  <si>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</si>
  <si>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</si>
  <si>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</si>
  <si>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</si>
  <si>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</si>
  <si>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</si>
  <si>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</si>
  <si>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</si>
  <si>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</si>
  <si>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</si>
  <si>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</si>
  <si>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</si>
  <si>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</si>
  <si>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</si>
  <si>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</si>
  <si>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</si>
  <si>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</si>
  <si>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</si>
  <si>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</si>
  <si>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</si>
  <si>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</si>
  <si>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</si>
  <si>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</si>
  <si>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</si>
  <si>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</si>
  <si>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</si>
  <si>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</si>
  <si>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</si>
  <si>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</si>
  <si>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</si>
  <si>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</si>
  <si>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</si>
  <si>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</si>
  <si>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</si>
  <si>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</si>
  <si>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</si>
  <si>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</si>
  <si>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</si>
  <si>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</si>
  <si>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</si>
  <si>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</si>
  <si>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</si>
  <si>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</si>
  <si>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</si>
  <si>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</si>
  <si>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</si>
  <si>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</si>
  <si>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</si>
  <si>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</si>
  <si>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</si>
  <si>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</si>
  <si>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</si>
  <si>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</si>
  <si>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</si>
  <si>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</si>
  <si>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</si>
  <si>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</si>
  <si>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</si>
  <si>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</si>
  <si>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</si>
  <si>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</si>
  <si>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</si>
  <si>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</si>
  <si>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</si>
  <si>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</si>
  <si>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</si>
  <si>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</si>
  <si>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</si>
  <si>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</si>
  <si>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</si>
  <si>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</si>
  <si>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</si>
  <si>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</si>
  <si>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</si>
  <si>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</si>
  <si>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</si>
  <si>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</si>
  <si>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</si>
  <si>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</si>
  <si>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</si>
  <si>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</si>
  <si>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</si>
  <si>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</si>
  <si>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</si>
  <si>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</si>
  <si>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</si>
  <si>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</si>
  <si>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</si>
  <si>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</si>
  <si>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</si>
  <si>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</si>
  <si>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</si>
  <si>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</si>
  <si>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</si>
  <si>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</si>
  <si>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</si>
  <si>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</si>
  <si>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</si>
  <si>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</si>
  <si>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</si>
  <si>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</si>
  <si>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</si>
  <si>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</si>
  <si>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</si>
  <si>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</si>
  <si>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</si>
  <si>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</si>
  <si>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</si>
  <si>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</si>
  <si>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</si>
  <si>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</si>
  <si>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</si>
  <si>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</si>
  <si>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</si>
  <si>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</si>
  <si>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</si>
  <si>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</si>
  <si>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</si>
  <si>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</si>
  <si>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</si>
  <si>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</si>
  <si>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</si>
  <si>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</si>
  <si>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</si>
  <si>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</si>
  <si>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</si>
  <si>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</si>
  <si>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</si>
  <si>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</si>
  <si>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</si>
  <si>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</si>
  <si>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</si>
  <si>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</si>
  <si>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</si>
  <si>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</si>
  <si>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</si>
  <si>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</si>
  <si>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</si>
  <si>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</si>
  <si>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</si>
  <si>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</si>
  <si>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</si>
  <si>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</si>
  <si>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</si>
  <si>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</si>
  <si>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</si>
  <si>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</si>
  <si>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</si>
  <si>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</si>
  <si>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</si>
  <si>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</si>
  <si>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</si>
  <si>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</si>
  <si>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</si>
  <si>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</si>
  <si>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</si>
  <si>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</si>
  <si>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</si>
  <si>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</si>
  <si>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</si>
  <si>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</si>
  <si>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</si>
  <si>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</si>
  <si>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</si>
  <si>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</si>
  <si>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</si>
  <si>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</si>
  <si>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</si>
  <si>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</si>
  <si>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</si>
  <si>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</si>
  <si>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</si>
  <si>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</si>
  <si>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</si>
  <si>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</si>
  <si>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</si>
  <si>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</si>
  <si>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</si>
  <si>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</si>
  <si>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</si>
  <si>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</si>
  <si>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</si>
  <si>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</si>
  <si>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</si>
  <si>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</si>
  <si>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</si>
  <si>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</si>
  <si>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</si>
  <si>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</si>
  <si>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</si>
  <si>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</si>
  <si>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</si>
  <si>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</si>
  <si>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</si>
  <si>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</si>
  <si>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</si>
  <si>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</si>
  <si>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</si>
  <si>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</si>
  <si>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</si>
  <si>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</si>
  <si>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</si>
  <si>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</si>
  <si>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</si>
  <si>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</si>
  <si>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</si>
  <si>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</si>
  <si>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</si>
  <si>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</si>
  <si>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</si>
  <si>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</si>
  <si>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</si>
  <si>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</si>
  <si>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</si>
  <si>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</si>
  <si>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</si>
  <si>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</si>
  <si>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</si>
  <si>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</si>
  <si>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</si>
  <si>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</si>
  <si>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</si>
  <si>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</si>
  <si>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</si>
  <si>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</si>
  <si>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</si>
  <si>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</si>
  <si>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</si>
  <si>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</si>
  <si>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</si>
  <si>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</si>
  <si>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</si>
  <si>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</si>
  <si>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</si>
  <si>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</si>
  <si>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</si>
  <si>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</si>
  <si>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</si>
  <si>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</si>
  <si>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</si>
  <si>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</si>
  <si>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</si>
  <si>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</si>
  <si>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</si>
  <si>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</si>
  <si>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</si>
  <si>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</si>
  <si>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</si>
  <si>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</si>
  <si>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</si>
  <si>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</si>
  <si>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</si>
  <si>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</si>
  <si>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</si>
  <si>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</si>
  <si>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</si>
  <si>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</si>
  <si>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</si>
  <si>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</si>
  <si>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</si>
  <si>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</si>
  <si>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</si>
  <si>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</si>
  <si>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</si>
  <si>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</si>
  <si>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</si>
  <si>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</si>
  <si>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</si>
  <si>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</si>
  <si>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</si>
  <si>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</si>
  <si>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</si>
  <si>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</si>
  <si>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</si>
  <si>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</si>
  <si>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</si>
  <si>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</si>
  <si>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</si>
  <si>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</si>
  <si>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</si>
  <si>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</si>
  <si>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</si>
  <si>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</si>
  <si>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</si>
  <si>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</si>
  <si>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</si>
  <si>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</si>
  <si>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</si>
  <si>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</si>
  <si>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</si>
  <si>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</si>
  <si>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</si>
  <si>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</si>
  <si>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</si>
  <si>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</si>
  <si>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</si>
  <si>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</si>
  <si>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</si>
  <si>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</si>
  <si>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</si>
  <si>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</si>
  <si>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</si>
  <si>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</si>
  <si>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</si>
  <si>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</si>
  <si>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</si>
  <si>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</si>
  <si>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</si>
  <si>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</si>
  <si>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</si>
  <si>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</si>
  <si>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</si>
  <si>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</si>
  <si>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</si>
  <si>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</si>
  <si>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</si>
  <si>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</si>
  <si>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</si>
  <si>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</si>
  <si>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</si>
  <si>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</si>
  <si>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</si>
  <si>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</si>
  <si>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</si>
  <si>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</si>
  <si>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</si>
  <si>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</si>
  <si>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</si>
  <si>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</si>
  <si>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</si>
  <si>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</si>
  <si>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</si>
  <si>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</si>
  <si>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</si>
  <si>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</si>
  <si>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</si>
  <si>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</si>
  <si>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</si>
  <si>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</si>
  <si>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</si>
  <si>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</si>
  <si>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</si>
  <si>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</si>
  <si>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</si>
  <si>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</si>
  <si>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</si>
  <si>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</si>
  <si>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</si>
  <si>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</si>
  <si>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</si>
  <si>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</si>
  <si>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</si>
  <si>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</si>
  <si>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</si>
  <si>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</si>
  <si>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</si>
  <si>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</si>
  <si>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</si>
  <si>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</si>
  <si>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</si>
  <si>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</si>
  <si>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</si>
  <si>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</si>
  <si>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</si>
  <si>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</si>
  <si>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</si>
  <si>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</si>
  <si>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</si>
  <si>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</si>
  <si>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</si>
  <si>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</si>
  <si>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</si>
  <si>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</si>
  <si>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</si>
  <si>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</si>
  <si>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</si>
  <si>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</si>
  <si>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</si>
  <si>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</si>
  <si>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</si>
  <si>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</si>
  <si>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</si>
  <si>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</si>
  <si>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</si>
  <si>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</si>
  <si>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</si>
  <si>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</si>
  <si>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</si>
  <si>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</si>
  <si>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</si>
  <si>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</si>
  <si>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</si>
  <si>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</si>
  <si>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</si>
  <si>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</si>
  <si>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</si>
  <si>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</si>
  <si>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</si>
  <si>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</si>
  <si>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</si>
  <si>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</si>
  <si>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</si>
  <si>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</si>
  <si>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</si>
  <si>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</si>
  <si>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</si>
  <si>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</si>
  <si>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</si>
  <si>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</si>
  <si>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</si>
  <si>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</si>
  <si>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</si>
  <si>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</si>
  <si>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</si>
  <si>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</si>
  <si>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</si>
  <si>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</si>
  <si>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</si>
  <si>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</si>
  <si>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</si>
  <si>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</si>
  <si>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</si>
  <si>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</si>
  <si>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</si>
  <si>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</si>
  <si>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</si>
  <si>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</si>
  <si>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</si>
  <si>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</si>
  <si>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</si>
  <si>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</si>
  <si>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</si>
  <si>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</si>
  <si>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</si>
  <si>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</si>
  <si>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</si>
  <si>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</si>
  <si>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</si>
  <si>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</si>
  <si>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</si>
  <si>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</si>
  <si>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</si>
  <si>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</si>
  <si>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</si>
  <si>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</si>
  <si>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</si>
  <si>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</si>
  <si>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</si>
  <si>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</si>
  <si>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</si>
  <si>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</si>
  <si>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</si>
  <si>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</si>
  <si>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</si>
  <si>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</si>
  <si>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</si>
  <si>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</si>
  <si>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</si>
  <si>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</si>
  <si>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</si>
  <si>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</si>
  <si>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</si>
  <si>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</si>
  <si>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</si>
  <si>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</si>
  <si>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</si>
  <si>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</si>
  <si>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</si>
  <si>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</si>
  <si>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</si>
  <si>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</si>
  <si>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</si>
  <si>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</si>
  <si>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</si>
  <si>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</si>
  <si>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</si>
  <si>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</si>
  <si>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</si>
  <si>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</si>
  <si>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</si>
  <si>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</si>
  <si>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</si>
  <si>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</si>
  <si>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</si>
  <si>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</si>
  <si>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</si>
  <si>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</si>
  <si>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</si>
  <si>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</si>
  <si>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</si>
  <si>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</si>
  <si>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</si>
  <si>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</si>
  <si>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</si>
  <si>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</si>
  <si>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</si>
  <si>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</si>
  <si>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</si>
  <si>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</si>
  <si>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</si>
  <si>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</si>
  <si>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</si>
  <si>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</si>
  <si>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</si>
  <si>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</si>
  <si>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</si>
  <si>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</si>
  <si>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</si>
  <si>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</si>
  <si>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</si>
  <si>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</si>
  <si>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</si>
  <si>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</si>
  <si>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</si>
  <si>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</si>
  <si>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</si>
  <si>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</si>
  <si>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</si>
  <si>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</si>
  <si>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</si>
  <si>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</si>
  <si>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</si>
  <si>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</si>
  <si>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</si>
  <si>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</si>
  <si>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</si>
  <si>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</si>
  <si>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</si>
  <si>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</si>
  <si>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</si>
  <si>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</si>
  <si>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</si>
  <si>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</si>
  <si>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</si>
  <si>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</si>
  <si>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</si>
  <si>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</si>
  <si>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</si>
  <si>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</si>
  <si>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</si>
  <si>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</si>
  <si>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</si>
  <si>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</si>
  <si>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</si>
  <si>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</si>
  <si>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</si>
  <si>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</si>
  <si>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</si>
  <si>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</si>
  <si>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</si>
  <si>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</si>
  <si>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</si>
  <si>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</si>
  <si>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</si>
  <si>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</si>
  <si>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</si>
  <si>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</si>
  <si>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</si>
  <si>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</si>
  <si>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</si>
  <si>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</si>
  <si>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</si>
  <si>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</si>
  <si>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</si>
  <si>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</si>
  <si>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</si>
  <si>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</si>
  <si>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</si>
  <si>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</si>
  <si>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</si>
  <si>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</si>
  <si>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</si>
  <si>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</si>
  <si>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</si>
  <si>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</si>
  <si>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</si>
  <si>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</si>
  <si>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</si>
  <si>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</si>
  <si>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</si>
  <si>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</si>
  <si>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</si>
  <si>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</si>
  <si>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</si>
  <si>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</si>
  <si>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</si>
  <si>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</si>
  <si>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</si>
  <si>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</si>
  <si>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</si>
  <si>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</si>
  <si>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</si>
  <si>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</si>
  <si>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</si>
  <si>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</si>
  <si>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</si>
  <si>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</si>
  <si>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</si>
  <si>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</si>
  <si>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</si>
  <si>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</si>
  <si>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</si>
  <si>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</si>
  <si>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</si>
  <si>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</si>
  <si>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</si>
  <si>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</si>
  <si>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</si>
  <si>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</si>
  <si>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</si>
  <si>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</si>
  <si>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</si>
  <si>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</si>
  <si>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</si>
  <si>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</si>
  <si>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</si>
  <si>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</si>
  <si>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</si>
  <si>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</si>
  <si>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</si>
  <si>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</si>
  <si>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</si>
  <si>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</si>
  <si>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</si>
  <si>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</si>
  <si>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</si>
  <si>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</si>
  <si>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</si>
  <si>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</si>
  <si>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</si>
  <si>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</si>
  <si>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</si>
  <si>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</si>
  <si>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</si>
  <si>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</si>
  <si>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</si>
  <si>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</si>
  <si>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</si>
  <si>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</si>
  <si>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</si>
  <si>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</si>
  <si>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</si>
  <si>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</si>
  <si>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</si>
  <si>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</si>
  <si>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</si>
  <si>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</si>
  <si>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</si>
  <si>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</si>
  <si>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</si>
  <si>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</si>
  <si>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</si>
  <si>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</si>
  <si>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</si>
  <si>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</si>
  <si>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</si>
  <si>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</si>
  <si>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</si>
  <si>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</si>
  <si>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</si>
  <si>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</si>
  <si>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</si>
  <si>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</si>
  <si>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</si>
  <si>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</si>
  <si>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</si>
  <si>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</si>
  <si>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</si>
  <si>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</si>
  <si>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</si>
  <si>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</si>
  <si>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</si>
  <si>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</si>
  <si>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</si>
  <si>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</si>
  <si>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</si>
  <si>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</si>
  <si>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</si>
  <si>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</si>
  <si>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</si>
  <si>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</si>
  <si>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</si>
  <si>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</si>
  <si>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</si>
  <si>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</si>
  <si>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</si>
  <si>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</si>
  <si>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</si>
  <si>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</si>
  <si>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</si>
  <si>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</si>
  <si>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</si>
  <si>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</si>
  <si>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</si>
  <si>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</si>
  <si>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</si>
  <si>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</si>
  <si>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</si>
  <si>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</si>
  <si>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</si>
  <si>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</si>
  <si>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</si>
  <si>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</si>
  <si>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</si>
  <si>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</si>
  <si>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</si>
  <si>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</si>
  <si>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</si>
  <si>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</si>
  <si>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</si>
  <si>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</si>
  <si>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</si>
  <si>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</si>
  <si>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</si>
  <si>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</si>
  <si>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</si>
  <si>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</si>
  <si>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</si>
  <si>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</si>
  <si>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</si>
  <si>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</si>
  <si>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</si>
  <si>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</si>
  <si>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</si>
  <si>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</si>
  <si>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</si>
  <si>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</si>
  <si>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</si>
  <si>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</si>
  <si>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</si>
  <si>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</si>
  <si>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</si>
  <si>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</si>
  <si>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</si>
  <si>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</si>
  <si>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</si>
  <si>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</si>
  <si>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</si>
  <si>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</si>
  <si>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</si>
  <si>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</si>
  <si>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</si>
  <si>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</si>
  <si>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</si>
  <si>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</si>
  <si>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</si>
  <si>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</si>
  <si>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</si>
  <si>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</si>
  <si>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</si>
  <si>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</si>
  <si>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</si>
  <si>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</si>
  <si>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</si>
  <si>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</si>
  <si>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</si>
  <si>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</si>
  <si>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</si>
  <si>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</si>
  <si>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</si>
  <si>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</si>
  <si>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</si>
  <si>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</si>
  <si>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</si>
  <si>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</si>
  <si>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</si>
  <si>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</si>
  <si>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</si>
  <si>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</si>
  <si>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</si>
  <si>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</si>
  <si>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</si>
  <si>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</si>
  <si>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</si>
  <si>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</si>
  <si>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</si>
  <si>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</si>
  <si>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</si>
  <si>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</si>
  <si>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</si>
  <si>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</si>
  <si>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</si>
  <si>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</si>
  <si>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</si>
  <si>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</si>
  <si>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</si>
  <si>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</si>
  <si>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</si>
  <si>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</si>
  <si>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</si>
  <si>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</si>
  <si>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</si>
  <si>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</si>
  <si>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</si>
  <si>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</si>
  <si>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</si>
  <si>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</si>
  <si>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</si>
  <si>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</si>
  <si>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</si>
  <si>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</si>
  <si>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</si>
  <si>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</si>
  <si>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</si>
  <si>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</si>
  <si>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</si>
  <si>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</si>
  <si>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</si>
  <si>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</si>
  <si>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</si>
  <si>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</si>
  <si>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</si>
  <si>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</si>
  <si>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</si>
  <si>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</si>
  <si>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</si>
  <si>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</si>
  <si>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</si>
  <si>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</si>
  <si>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</si>
  <si>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</si>
  <si>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</si>
  <si>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</si>
  <si>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</si>
  <si>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</si>
  <si>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</si>
  <si>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</si>
  <si>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</si>
  <si>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</si>
  <si>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</si>
  <si>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</si>
  <si>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</si>
  <si>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</si>
  <si>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</si>
  <si>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</si>
  <si>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</si>
  <si>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</si>
  <si>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</si>
  <si>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</si>
  <si>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</si>
  <si>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</si>
  <si>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</si>
  <si>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</si>
  <si>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</si>
  <si>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</si>
  <si>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</si>
  <si>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</si>
  <si>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</si>
  <si>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</si>
  <si>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</si>
  <si>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</si>
  <si>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</si>
  <si>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</si>
  <si>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</si>
  <si>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</si>
  <si>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</si>
  <si>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</si>
  <si>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</si>
  <si>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</si>
  <si>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</si>
  <si>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</si>
  <si>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</si>
  <si>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</si>
  <si>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</si>
  <si>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</si>
  <si>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</si>
  <si>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</si>
  <si>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</si>
  <si>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</si>
  <si>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</si>
  <si>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</si>
  <si>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</si>
  <si>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</si>
  <si>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</si>
  <si>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</si>
  <si>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</si>
  <si>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</si>
  <si>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</si>
  <si>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</si>
  <si>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</si>
  <si>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</si>
  <si>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</si>
  <si>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</si>
  <si>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</si>
  <si>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</si>
  <si>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</si>
  <si>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</si>
  <si>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</si>
  <si>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</si>
  <si>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</si>
  <si>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</si>
  <si>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</si>
  <si>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</si>
  <si>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</si>
  <si>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</si>
  <si>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</si>
  <si>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</si>
  <si>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</si>
  <si>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</si>
  <si>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</si>
  <si>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</si>
  <si>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</si>
  <si>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</si>
  <si>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</si>
  <si>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</si>
  <si>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</si>
  <si>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</si>
  <si>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</si>
  <si>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</si>
  <si>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</si>
  <si>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</si>
  <si>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</si>
  <si>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</si>
  <si>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</si>
  <si>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</si>
  <si>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</si>
  <si>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</si>
  <si>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</si>
  <si>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</si>
  <si>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</si>
  <si>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</si>
  <si>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</si>
  <si>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</si>
  <si>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</si>
  <si>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</si>
  <si>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</si>
  <si>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</si>
  <si>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</si>
  <si>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</si>
  <si>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</si>
  <si>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</si>
  <si>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</si>
  <si>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</si>
  <si>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</si>
  <si>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</si>
  <si>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</si>
  <si>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</si>
  <si>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</si>
  <si>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</si>
  <si>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</si>
  <si>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</si>
  <si>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</si>
  <si>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</si>
  <si>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</si>
  <si>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</si>
  <si>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</si>
  <si>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</si>
  <si>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</si>
  <si>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</si>
  <si>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</si>
  <si>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</si>
  <si>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</si>
  <si>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</si>
  <si>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</si>
  <si>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</si>
  <si>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</si>
  <si>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</si>
  <si>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</si>
  <si>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</si>
  <si>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</si>
  <si>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</si>
  <si>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</si>
  <si>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</si>
  <si>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</si>
  <si>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</si>
  <si>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</si>
  <si>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</si>
  <si>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</si>
  <si>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</si>
  <si>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</si>
  <si>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</si>
  <si>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</si>
  <si>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</si>
  <si>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</si>
  <si>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</si>
  <si>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</si>
  <si>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</si>
  <si>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</si>
  <si>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</si>
  <si>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</si>
  <si>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</si>
  <si>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</si>
  <si>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</si>
  <si>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</si>
  <si>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</si>
  <si>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</si>
  <si>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</si>
  <si>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</si>
  <si>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</si>
  <si>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</si>
  <si>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</si>
  <si>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</si>
  <si>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</si>
  <si>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</si>
  <si>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</si>
  <si>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</si>
  <si>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</si>
  <si>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</si>
  <si>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</si>
  <si>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</si>
  <si>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</si>
  <si>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</si>
  <si>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</si>
  <si>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</si>
  <si>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</si>
  <si>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</si>
  <si>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</si>
  <si>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</si>
  <si>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</si>
  <si>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</si>
  <si>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</si>
  <si>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</si>
  <si>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</si>
  <si>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</si>
  <si>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</si>
  <si>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</si>
  <si>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</si>
  <si>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</si>
  <si>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</si>
  <si>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</si>
  <si>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</si>
  <si>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</si>
  <si>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</si>
  <si>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</si>
  <si>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</si>
  <si>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</si>
  <si>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</si>
  <si>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</si>
  <si>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</si>
  <si>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</si>
  <si>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</si>
  <si>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</si>
  <si>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</si>
  <si>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</si>
  <si>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</si>
  <si>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</si>
  <si>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</si>
  <si>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</si>
  <si>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</si>
  <si>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</si>
  <si>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</si>
  <si>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</si>
  <si>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</si>
  <si>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</si>
  <si>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</si>
  <si>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</si>
  <si>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</si>
  <si>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</si>
  <si>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</si>
  <si>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</si>
  <si>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</si>
  <si>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</si>
  <si>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</si>
  <si>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</si>
  <si>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</si>
  <si>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</si>
  <si>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</si>
  <si>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</si>
  <si>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</si>
  <si>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</si>
  <si>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</si>
  <si>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</si>
  <si>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</si>
  <si>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</si>
  <si>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</si>
  <si>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</si>
  <si>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</si>
  <si>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</si>
  <si>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</si>
  <si>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</si>
  <si>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</si>
  <si>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</si>
  <si>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</si>
  <si>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</si>
  <si>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</si>
  <si>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</si>
  <si>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</si>
  <si>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</si>
  <si>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</si>
  <si>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</si>
  <si>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</si>
  <si>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</si>
  <si>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</si>
  <si>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</si>
  <si>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</si>
  <si>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</si>
  <si>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</si>
  <si>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</si>
  <si>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</si>
  <si>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</si>
  <si>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</si>
  <si>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</si>
  <si>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</si>
  <si>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</si>
  <si>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</si>
  <si>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</si>
  <si>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</si>
  <si>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</si>
  <si>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</si>
  <si>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</si>
  <si>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</si>
  <si>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</si>
  <si>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</si>
  <si>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</si>
  <si>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</si>
  <si>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</si>
  <si>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</si>
  <si>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</si>
  <si>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</si>
  <si>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</si>
  <si>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</si>
  <si>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</si>
  <si>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</si>
  <si>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</si>
  <si>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</si>
  <si>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</si>
  <si>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</si>
  <si>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</si>
  <si>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</si>
  <si>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</si>
  <si>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</si>
  <si>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</si>
  <si>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</si>
  <si>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</si>
  <si>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</si>
  <si>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</si>
  <si>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</si>
  <si>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</si>
  <si>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</si>
  <si>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</si>
  <si>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</si>
  <si>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</si>
  <si>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</si>
  <si>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</si>
  <si>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</si>
  <si>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</si>
  <si>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</si>
  <si>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</si>
  <si>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</si>
  <si>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</si>
  <si>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</si>
  <si>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</si>
  <si>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</si>
  <si>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</si>
  <si>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</si>
  <si>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</si>
  <si>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</si>
  <si>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</si>
  <si>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</si>
  <si>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</si>
  <si>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</si>
  <si>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</si>
  <si>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</si>
  <si>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</si>
  <si>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</si>
  <si>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</si>
  <si>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</si>
  <si>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</si>
  <si>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</si>
  <si>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</si>
  <si>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</si>
  <si>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</si>
  <si>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</si>
  <si>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</si>
  <si>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</si>
  <si>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</si>
  <si>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</si>
  <si>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</si>
  <si>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</si>
  <si>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</si>
  <si>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</si>
  <si>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</si>
  <si>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</si>
  <si>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</si>
  <si>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</si>
  <si>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</si>
  <si>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</si>
  <si>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</si>
  <si>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</si>
  <si>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</si>
  <si>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</si>
  <si>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</si>
  <si>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</si>
  <si>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</si>
  <si>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</si>
  <si>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</si>
  <si>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</si>
  <si>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</si>
  <si>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</si>
  <si>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</si>
  <si>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</si>
  <si>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</si>
  <si>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</si>
  <si>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</si>
  <si>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</si>
  <si>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</si>
  <si>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</si>
  <si>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</si>
  <si>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</si>
  <si>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</si>
  <si>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</si>
  <si>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</si>
  <si>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</si>
  <si>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</si>
  <si>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</si>
  <si>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</si>
  <si>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</si>
  <si>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</si>
  <si>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</si>
  <si>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</si>
  <si>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</si>
  <si>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</si>
  <si>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</si>
  <si>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</si>
  <si>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</si>
  <si>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</si>
  <si>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</si>
  <si>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</si>
  <si>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</si>
  <si>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</si>
  <si>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</si>
  <si>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</si>
  <si>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</si>
  <si>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</si>
  <si>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</si>
  <si>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</si>
  <si>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</si>
  <si>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</si>
  <si>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</si>
  <si>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</si>
  <si>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</si>
  <si>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</si>
  <si>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</si>
  <si>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</si>
  <si>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</si>
  <si>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</si>
  <si>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</si>
  <si>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</si>
  <si>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</si>
  <si>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</si>
  <si>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</si>
  <si>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</si>
  <si>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</si>
  <si>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</si>
  <si>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</si>
  <si>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</si>
  <si>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</si>
  <si>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</si>
  <si>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</si>
  <si>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</si>
  <si>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</si>
  <si>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</si>
  <si>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</si>
  <si>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</si>
  <si>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</si>
  <si>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</si>
  <si>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</si>
  <si>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</si>
  <si>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</si>
  <si>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</si>
  <si>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</si>
  <si>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</si>
  <si>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</si>
  <si>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</si>
  <si>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</si>
  <si>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</si>
  <si>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</si>
  <si>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</si>
  <si>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</si>
  <si>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</si>
  <si>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</si>
  <si>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</si>
  <si>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</si>
  <si>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</si>
  <si>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</si>
  <si>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</si>
  <si>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</si>
  <si>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</si>
  <si>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</si>
  <si>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</si>
  <si>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</si>
  <si>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</si>
  <si>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</si>
  <si>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</si>
  <si>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</si>
  <si>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</si>
  <si>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</si>
  <si>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</si>
  <si>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</si>
  <si>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</si>
  <si>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</si>
  <si>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</si>
  <si>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</si>
  <si>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</si>
  <si>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</si>
  <si>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</si>
  <si>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</si>
  <si>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</si>
  <si>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</si>
  <si>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</si>
  <si>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</si>
  <si>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</si>
  <si>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</si>
  <si>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</si>
  <si>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</si>
  <si>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</si>
  <si>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</si>
  <si>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</si>
  <si>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</si>
  <si>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</si>
  <si>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</si>
  <si>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</si>
  <si>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</si>
  <si>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</si>
  <si>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</si>
  <si>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</si>
  <si>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</si>
  <si>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</si>
  <si>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</si>
  <si>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</si>
  <si>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</si>
  <si>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</si>
  <si>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</si>
  <si>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</si>
  <si>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</si>
  <si>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</si>
  <si>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</si>
  <si>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</si>
  <si>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</si>
  <si>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</si>
  <si>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</si>
  <si>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</si>
  <si>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</si>
  <si>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</si>
  <si>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</si>
  <si>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</si>
  <si>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</si>
  <si>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</si>
  <si>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</si>
  <si>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</si>
  <si>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</si>
  <si>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</si>
  <si>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</si>
  <si>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</si>
  <si>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</si>
  <si>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</si>
  <si>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</si>
  <si>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</si>
  <si>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</si>
  <si>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</si>
  <si>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</si>
  <si>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</si>
  <si>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</si>
  <si>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</si>
  <si>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</si>
  <si>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</si>
  <si>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</si>
  <si>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</si>
  <si>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</si>
  <si>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</si>
  <si>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</si>
  <si>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</si>
  <si>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</si>
  <si>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</si>
  <si>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</si>
  <si>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</si>
  <si>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</si>
  <si>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</si>
  <si>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</si>
  <si>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</si>
  <si>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</si>
  <si>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</si>
  <si>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</si>
  <si>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</si>
  <si>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</si>
  <si>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</si>
  <si>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</si>
  <si>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</si>
  <si>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</si>
  <si>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</si>
  <si>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</si>
  <si>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</si>
  <si>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</si>
  <si>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</si>
  <si>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</si>
  <si>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</si>
  <si>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</si>
  <si>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</si>
  <si>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</si>
  <si>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</si>
  <si>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</si>
  <si>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</si>
  <si>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</si>
  <si>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</si>
  <si>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</si>
  <si>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</si>
  <si>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</si>
  <si>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</si>
  <si>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</si>
  <si>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</si>
  <si>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</si>
  <si>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</si>
  <si>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</si>
  <si>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</si>
  <si>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</si>
  <si>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</si>
  <si>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</si>
  <si>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</si>
  <si>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</si>
  <si>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</si>
  <si>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</si>
  <si>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</si>
  <si>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</si>
  <si>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</si>
  <si>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</si>
  <si>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</si>
  <si>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</si>
  <si>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</si>
  <si>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</si>
  <si>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</si>
  <si>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</si>
  <si>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</si>
  <si>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</si>
  <si>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</si>
  <si>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</si>
  <si>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</si>
  <si>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</si>
  <si>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</si>
  <si>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</si>
  <si>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</si>
  <si>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</si>
  <si>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</si>
  <si>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</si>
  <si>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</si>
  <si>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</si>
  <si>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</si>
  <si>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</si>
  <si>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</si>
  <si>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</si>
  <si>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</si>
  <si>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</si>
  <si>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</si>
  <si>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</si>
  <si>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</si>
  <si>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</si>
  <si>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</si>
  <si>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</si>
  <si>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</si>
  <si>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</si>
  <si>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</si>
  <si>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</si>
  <si>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</si>
  <si>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</si>
  <si>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</si>
  <si>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</si>
  <si>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</si>
  <si>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</si>
  <si>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</si>
  <si>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</si>
  <si>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</si>
  <si>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</si>
  <si>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</si>
  <si>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</si>
  <si>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</si>
  <si>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</si>
  <si>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</si>
  <si>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</si>
  <si>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</si>
  <si>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</si>
  <si>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</si>
  <si>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</si>
  <si>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</si>
  <si>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</si>
  <si>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</si>
  <si>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</si>
  <si>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</si>
  <si>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</si>
  <si>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</si>
  <si>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</si>
  <si>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</si>
  <si>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</si>
  <si>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</si>
  <si>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</si>
  <si>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</si>
  <si>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</si>
  <si>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</si>
  <si>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</si>
  <si>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</si>
  <si>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</si>
  <si>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</si>
  <si>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</si>
  <si>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</si>
  <si>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</si>
  <si>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</si>
  <si>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</si>
  <si>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</si>
  <si>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</si>
  <si>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</si>
  <si>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</si>
  <si>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</si>
  <si>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</si>
  <si>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</si>
  <si>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</si>
  <si>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</si>
  <si>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</si>
  <si>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</si>
  <si>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</si>
  <si>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</si>
  <si>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</si>
  <si>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</si>
  <si>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</si>
  <si>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</si>
  <si>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</si>
  <si>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</si>
  <si>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</si>
  <si>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</si>
  <si>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</si>
  <si>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</si>
  <si>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</si>
  <si>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</si>
  <si>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</si>
  <si>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</si>
  <si>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</si>
  <si>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</si>
  <si>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</si>
  <si>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</si>
  <si>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</si>
  <si>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</si>
  <si>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</si>
  <si>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</si>
  <si>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</si>
  <si>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</si>
  <si>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</si>
  <si>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</si>
  <si>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</si>
  <si>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</si>
  <si>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</si>
  <si>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</si>
  <si>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</si>
  <si>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</si>
  <si>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</si>
  <si>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</si>
  <si>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</si>
  <si>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</si>
  <si>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</si>
  <si>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</si>
  <si>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</si>
  <si>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</si>
  <si>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</si>
  <si>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</si>
  <si>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</si>
  <si>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</si>
  <si>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</si>
  <si>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</si>
  <si>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</si>
  <si>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</si>
  <si>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</si>
  <si>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</si>
  <si>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</si>
  <si>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</si>
  <si>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</si>
  <si>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</si>
  <si>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</si>
  <si>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</si>
  <si>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</si>
  <si>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</si>
  <si>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</si>
  <si>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</si>
  <si>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</si>
  <si>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</si>
  <si>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</si>
  <si>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</si>
  <si>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</si>
  <si>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</si>
  <si>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</si>
  <si>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</si>
  <si>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</si>
  <si>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</si>
  <si>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</si>
  <si>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</si>
  <si>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</si>
  <si>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</si>
  <si>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</si>
  <si>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</si>
  <si>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</si>
  <si>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</si>
  <si>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</si>
  <si>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</si>
  <si>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</si>
  <si>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</si>
  <si>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</si>
  <si>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</si>
  <si>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</si>
  <si>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</si>
  <si>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</si>
  <si>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</si>
  <si>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</si>
  <si>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</si>
  <si>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</si>
  <si>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</si>
  <si>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</si>
  <si>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</si>
  <si>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</si>
  <si>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</si>
  <si>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</si>
  <si>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</si>
  <si>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</si>
  <si>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</si>
  <si>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</si>
  <si>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</si>
  <si>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</si>
  <si>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</si>
  <si>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</si>
  <si>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</si>
  <si>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</si>
  <si>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</si>
  <si>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</si>
  <si>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</si>
  <si>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</si>
  <si>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</si>
  <si>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</si>
  <si>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</si>
  <si>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</si>
  <si>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</si>
  <si>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</si>
  <si>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</si>
  <si>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</si>
  <si>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</si>
  <si>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</si>
  <si>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</si>
  <si>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</si>
  <si>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</si>
  <si>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</si>
  <si>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</si>
  <si>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</si>
  <si>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</si>
  <si>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</si>
  <si>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</si>
  <si>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</si>
  <si>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</si>
  <si>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</si>
  <si>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</si>
  <si>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</si>
  <si>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</si>
  <si>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</si>
  <si>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</si>
  <si>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</si>
  <si>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</si>
  <si>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</si>
  <si>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</si>
  <si>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</si>
  <si>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</si>
  <si>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</si>
  <si>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</si>
  <si>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</si>
  <si>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</si>
  <si>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</si>
  <si>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</si>
  <si>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</si>
  <si>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</si>
  <si>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</si>
  <si>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</si>
  <si>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</si>
  <si>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</si>
  <si>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</si>
  <si>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</si>
  <si>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</si>
  <si>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</si>
  <si>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</si>
  <si>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</si>
  <si>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</si>
  <si>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</si>
  <si>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</si>
  <si>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</si>
  <si>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</si>
  <si>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</si>
  <si>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</si>
  <si>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</si>
  <si>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</si>
  <si>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</si>
  <si>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</si>
  <si>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</si>
  <si>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</si>
  <si>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</si>
  <si>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</si>
  <si>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</si>
  <si>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</si>
  <si>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</si>
  <si>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</si>
  <si>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</si>
  <si>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</si>
  <si>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</si>
  <si>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</si>
  <si>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</si>
  <si>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</si>
  <si>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</si>
  <si>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</si>
  <si>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</si>
  <si>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</si>
  <si>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</si>
  <si>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</si>
  <si>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</si>
  <si>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</si>
  <si>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</si>
  <si>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</si>
  <si>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</si>
  <si>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</si>
  <si>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</si>
  <si>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</si>
  <si>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</si>
  <si>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</si>
  <si>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</si>
  <si>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</si>
  <si>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</si>
  <si>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</si>
  <si>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</si>
  <si>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</si>
  <si>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</si>
  <si>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</si>
  <si>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</si>
  <si>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</si>
  <si>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</si>
  <si>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</si>
  <si>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</si>
  <si>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</si>
  <si>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</si>
  <si>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</si>
  <si>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</si>
  <si>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</si>
  <si>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</si>
  <si>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</si>
  <si>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</si>
  <si>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</si>
  <si>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</si>
  <si>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</si>
  <si>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</si>
  <si>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</si>
  <si>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</si>
  <si>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</si>
  <si>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</si>
  <si>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</si>
  <si>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</si>
  <si>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</si>
  <si>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</si>
  <si>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</si>
  <si>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</si>
  <si>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</si>
  <si>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</si>
  <si>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</si>
  <si>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</si>
  <si>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</si>
  <si>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</si>
  <si>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</si>
  <si>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</si>
  <si>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</si>
  <si>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</si>
  <si>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</si>
  <si>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</si>
  <si>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</si>
  <si>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</si>
  <si>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</si>
  <si>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</si>
  <si>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</si>
  <si>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</si>
  <si>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</si>
  <si>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</si>
  <si>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</si>
  <si>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</si>
  <si>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</si>
  <si>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</si>
  <si>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</si>
  <si>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</si>
  <si>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</si>
  <si>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</si>
  <si>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</si>
  <si>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</si>
  <si>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</si>
  <si>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</si>
  <si>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</si>
  <si>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</si>
  <si>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</si>
  <si>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</si>
  <si>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</si>
  <si>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</si>
  <si>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</si>
  <si>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</si>
  <si>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</si>
  <si>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</si>
  <si>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</si>
  <si>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</si>
  <si>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</si>
  <si>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</si>
  <si>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</si>
  <si>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</si>
  <si>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</si>
  <si>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</si>
  <si>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</si>
  <si>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</si>
  <si>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</si>
  <si>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</si>
  <si>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</si>
  <si>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</si>
  <si>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</si>
  <si>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</si>
  <si>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</si>
  <si>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</si>
  <si>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</si>
  <si>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</si>
  <si>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</si>
  <si>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</si>
  <si>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</si>
  <si>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</si>
  <si>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</si>
  <si>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</si>
  <si>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</si>
  <si>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</si>
  <si>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</si>
  <si>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</si>
  <si>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</si>
  <si>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</si>
  <si>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</si>
  <si>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</si>
  <si>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</si>
  <si>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</si>
  <si>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</si>
  <si>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</si>
  <si>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</si>
  <si>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</si>
  <si>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</si>
  <si>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</si>
  <si>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</si>
  <si>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</si>
  <si>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</si>
  <si>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</si>
  <si>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</si>
  <si>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</si>
  <si>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</si>
  <si>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</si>
  <si>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</si>
  <si>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</si>
  <si>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</si>
  <si>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</si>
  <si>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</si>
  <si>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</si>
  <si>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</si>
  <si>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</si>
  <si>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</si>
  <si>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</si>
  <si>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</si>
  <si>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</si>
  <si>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</si>
  <si>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</si>
  <si>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</si>
  <si>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</si>
  <si>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</si>
  <si>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</si>
  <si>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</si>
  <si>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</si>
  <si>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</si>
  <si>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</si>
  <si>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</si>
  <si>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</si>
  <si>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</si>
  <si>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</si>
  <si>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</si>
  <si>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</si>
  <si>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</si>
  <si>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</si>
  <si>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</si>
  <si>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</si>
  <si>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</si>
  <si>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</si>
  <si>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</si>
  <si>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</si>
  <si>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</si>
  <si>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</si>
  <si>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</si>
  <si>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</si>
  <si>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</si>
  <si>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</si>
  <si>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</si>
  <si>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</si>
  <si>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</si>
  <si>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</si>
  <si>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</si>
  <si>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</si>
  <si>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</si>
  <si>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</si>
  <si>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</si>
  <si>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</si>
  <si>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</si>
  <si>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</si>
  <si>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</si>
  <si>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</si>
  <si>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</si>
  <si>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</si>
  <si>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</si>
  <si>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</si>
  <si>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</si>
  <si>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</si>
  <si>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</si>
  <si>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</si>
  <si>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</si>
  <si>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</si>
  <si>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</si>
  <si>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</si>
  <si>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</si>
  <si>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</si>
  <si>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</si>
  <si>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</si>
  <si>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</si>
  <si>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</si>
  <si>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</si>
  <si>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</si>
  <si>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</si>
  <si>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</si>
  <si>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</si>
  <si>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</si>
  <si>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</si>
  <si>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</si>
  <si>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</si>
  <si>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</si>
  <si>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</si>
  <si>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</si>
  <si>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</si>
  <si>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</si>
  <si>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</si>
  <si>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</si>
  <si>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</si>
  <si>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</si>
  <si>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</si>
  <si>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</si>
  <si>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</si>
  <si>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</si>
  <si>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</si>
  <si>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</si>
  <si>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</si>
  <si>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</si>
  <si>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</si>
  <si>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</si>
  <si>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</si>
  <si>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</si>
  <si>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</si>
  <si>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</si>
  <si>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</si>
  <si>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</si>
  <si>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</si>
  <si>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</si>
  <si>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</si>
  <si>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</si>
  <si>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</si>
  <si>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</si>
  <si>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</si>
  <si>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</si>
  <si>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</si>
  <si>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</si>
  <si>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</si>
  <si>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</si>
  <si>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</si>
  <si>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</si>
  <si>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</si>
  <si>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</si>
  <si>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</si>
  <si>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</si>
  <si>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</si>
  <si>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</si>
  <si>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</si>
  <si>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</si>
  <si>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</si>
  <si>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</si>
  <si>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</si>
  <si>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</si>
  <si>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</si>
  <si>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</si>
  <si>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</si>
  <si>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</si>
  <si>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</si>
  <si>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</si>
  <si>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</si>
  <si>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</si>
  <si>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</si>
  <si>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</si>
  <si>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</si>
  <si>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</si>
  <si>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</si>
  <si>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</si>
  <si>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</si>
  <si>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</si>
  <si>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</si>
  <si>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</si>
  <si>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</si>
  <si>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</si>
  <si>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</si>
  <si>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</si>
  <si>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</si>
  <si>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</si>
  <si>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</si>
  <si>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</si>
  <si>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</si>
  <si>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</si>
  <si>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</si>
  <si>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</si>
  <si>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</si>
  <si>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</si>
  <si>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</si>
  <si>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</si>
  <si>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</si>
  <si>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</si>
  <si>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</si>
  <si>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</si>
  <si>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</si>
  <si>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</si>
  <si>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</si>
  <si>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</si>
  <si>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</si>
  <si>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</si>
  <si>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</si>
  <si>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</si>
  <si>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</si>
  <si>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</si>
  <si>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</si>
  <si>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</si>
  <si>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</si>
  <si>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</si>
  <si>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</si>
  <si>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</si>
  <si>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</si>
  <si>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</si>
  <si>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</si>
  <si>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</si>
  <si>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</si>
  <si>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</si>
  <si>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</si>
  <si>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</si>
  <si>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</si>
  <si>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</si>
  <si>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</si>
  <si>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</si>
  <si>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</si>
  <si>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</si>
  <si>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</si>
  <si>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</si>
  <si>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</si>
  <si>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</si>
  <si>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</si>
  <si>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</si>
  <si>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</si>
  <si>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</si>
  <si>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</si>
  <si>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</si>
  <si>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</si>
  <si>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</si>
  <si>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</si>
  <si>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</si>
  <si>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</si>
  <si>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</si>
  <si>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</si>
  <si>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</si>
  <si>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</si>
  <si>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</si>
  <si>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</si>
  <si>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</si>
  <si>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</si>
  <si>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</si>
  <si>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</si>
  <si>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</si>
  <si>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</si>
  <si>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</si>
  <si>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</si>
  <si>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</si>
  <si>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</si>
  <si>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</si>
  <si>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</si>
  <si>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 xml:space="preserve"> PCM-20251010-00000288 </t>
  </si>
  <si>
    <t>10 mins</t>
  </si>
  <si>
    <t>PCM-20251010-00000366</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</si>
  <si>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</si>
  <si>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</si>
  <si>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</si>
  <si>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</si>
  <si>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</si>
  <si>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</si>
  <si>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</si>
  <si>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</si>
  <si>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</si>
  <si>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</si>
  <si>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</si>
  <si>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</si>
  <si>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</si>
  <si>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</si>
  <si>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at site TS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</si>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</sst>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5" totalsRowShown="0" headerRowDxfId="48" dataDxfId="47" headerRowBorderDxfId="45" tableBorderDxfId="46" totalsRowBorderDxfId="44">
  <autoFilter ref="A1:L4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5" totalsRowShown="0" headerRowDxfId="15" dataDxfId="14" headerRowBorderDxfId="12" tableBorderDxfId="13">
  <autoFilter ref="A1:L1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277.39900312499958</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64"/>
      <c r="G3" s="163">
        <f ca="1">IFERROR(NOW()-F3,"")</f>
        <v>45940.347428703702</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64"/>
      <c r="G4" s="163">
        <f ca="1">IFERROR(NOW()-F4,"")</f>
        <v>45940.347428703702</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45940.347428703702</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45940.347428703702</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45940.347428703702</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45940.347428703702</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45940.347428703702</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45940.347428703702</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45940.347428703702</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45940.347428703702</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45940.347428703702</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45940.347428703702</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45940.347428703702</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45940.347428703702</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45940.347428703702</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45940.347428703702</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45940.347428703702</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45940.347428703702</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45940.347428703702</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45940.347428703702</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45940.347428703702</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45940.347428703702</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45940.347428703702</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45940.347428703702</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45940.347428703702</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45940.347428703702</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45940.347428703702</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45940.347428703702</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45940.347428703702</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45940.347428703702</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45940.347428703702</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45940.347428703702</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45940.347428703702</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45940.347428703702</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45940.347428703702</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45940.347428703702</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45940.347428703702</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45940.347428703702</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45940.347428703702</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45940.347428703702</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45940.347428703702</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45940.347428703702</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45940.347428703702</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45940.347428703702</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45940.347428703702</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45940.347428703702</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45940.347428703702</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45940.347428703702</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45940.347428703702</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45940.347428703702</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45940.347428703702</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45940.347428703702</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45940.347428703702</v>
      </c>
      <c r="H55" s="144"/>
      <c r="I55" s="142" t="str">
        <f>IFERROR(VLOOKUP(D55,DB!A:F,6,0),"")</f>
        <v/>
      </c>
      <c r="J55" s="65" t="str">
        <f>IFERROR(VLOOKUP(D55,DB!A:G,7,0),"")</f>
        <v/>
      </c>
      <c r="K55" s="146"/>
      <c r="L55" s="147" t="str">
        <f>IFERROR(VLOOKUP(D55,DB!A:I,9,0),"")</f>
        <v/>
      </c>
      <c r="M55" s="70"/>
      <c r="N55" s="70"/>
      <c r="O55" s="70"/>
    </row>
  </sheetData>
  <customSheetViews>
    <customSheetView guid="{F6042A99-DD27-4453-835D-0834D95730CC}" filter="1" showAutoFilter="1">
      <pageMargins left="0" right="0" top="0" bottom="0" header="0" footer="0"/>
      <autoFilter ref="B1:M1" xr:uid="{50FF5B90-4618-4CD7-8925-4AFFEA2A996A}"/>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133.62034571759432</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115.34759108796425</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9651</v>
      </c>
      <c r="E6" s="120" t="s">
        <v>38964</v>
      </c>
      <c r="F6" s="121">
        <v>45940.046620370369</v>
      </c>
      <c r="G6" s="122">
        <f ca="1">IFERROR(NOW()-F6,"-")</f>
        <v>0.30080833333340706</v>
      </c>
      <c r="H6" s="121">
        <v>45939.997314814813</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45940.347428703702</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45940.347428703702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45940.347428703702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45940.347428703702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45940.347428703702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45940.347428703702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45940.347428703702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45940.347428703702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45940.347428703702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45940.347428703702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45940.347428703702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45940.347428703702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45940.347428703702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45940.347428703702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45940.347428703702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45940.347428703702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45940.347428703702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45940.347428703702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45940.347428703702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45940.347428703702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45940.347428703702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45940.347428703702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45940.347428703702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45940.347428703702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45940.347428703702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45940.347428703702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45940.347428703702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45940.347428703702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45940.347428703702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45940.347428703702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45940.347428703702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45940.347428703702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45940.347428703702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45940.347428703702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45940.347428703702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45940.347428703702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45940.347428703702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45940.347428703702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45940.347428703702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45940.347428703702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45940.347428703702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45940.347428703702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45940.347428703702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45940.347428703702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45940.347428703702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45940.347428703702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45940.347428703702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45940.347428703702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45940.347428703702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45940.347428703702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45940.347428703702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45940.347428703702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45940.347428703702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45940.347428703702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45940.347428703702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45940.347428703702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45940.347428703702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45940.347428703702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45940.347428703702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45940.347428703702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45940.347428703702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45940.347428703702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45940.347428703702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45940.347428703702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45940.347428703702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45940.347428703702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45940.347428703702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45940.347428703702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45940.347428703702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45940.347428703702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45940.347428703702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45940.347428935187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45940.347428935187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45940.347428935187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45940.347428935187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45940.347428935187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45940.347428935187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45940.347428935187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45940.347428935187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45940.347428935187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45940.347428935187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45940.347428935187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45940.347428935187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45940.347428935187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45940.347428935187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45940.347428935187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45940.347428935187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45940.347428935187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45940.347428935187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45940.347428935187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45940.347428935187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45940.347428935187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45940.347428935187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45940.347428935187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45940.347428935187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45940.347428935187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45940.347428935187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45940.347428935187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45940.347428935187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45940.347428935187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45940.347428935187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45940.347428935187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45940.347428935187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45940.347428935187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45940.347428935187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45940.347428935187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45940.347428935187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45940.347428935187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45940.347428935187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45940.347428935187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45940.347428935187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45940.347428935187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45940.347428935187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45940.347428935187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45940.347428935187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45940.347428935187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45940.347428935187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45940.347428935187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45940.347428935187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45940.347428935187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45940.347428935187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45940.347428935187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45940.347428935187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45940.347428935187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45940.347428935187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45940.347428935187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45940.347428935187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45940.347428935187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45940.347428935187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45940.347428935187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45940.347428935187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45940.347428935187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45940.347428935187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45940.347428935187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45940.347428935187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45940.347428935187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45940.347428935187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45940.347428935187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45940.347428935187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45940.347428935187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45940.347428935187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45940.347428935187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45940.347428935187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45940.347428935187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45940.347428935187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45940.347428935187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45940.347428935187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45940.347428935187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45940.347428935187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45940.347428935187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45940.347428935187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45940.347428935187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45940.347428935187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45940.347428935187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45940.347428935187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45940.347428935187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45940.347428935187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45940.347428935187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45940.347428935187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45940.347428935187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45940.347428935187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45940.347428935187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45940.347428935187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45940.347428935187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45940.347428935187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45940.347428935187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45940.347428935187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45940.347428935187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45940.347428935187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45940.347428935187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45940.347428935187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45940.347428935187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45940.347428935187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45940.347428935187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45940.347428935187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45940.347428935187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45940.347428935187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45940.347428935187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45940.347429050926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45940.347429050926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45940.347429050926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45940.347429050926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45940.347429050926</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45940.347429050926</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45940.347429050926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45940.347429050926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45940.347429050926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45940.347429050926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45940.347429050926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45940.347429050926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45940.347429050926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45940.347429050926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45940.347429050926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45940.347429050926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45940.347429050926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45940.347429050926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45940.347429050926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45940.347429050926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45940.347429050926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45940.347429050926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45940.347429050926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45940.347429050926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45940.347429050926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45940.347429050926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45940.347429050926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45940.347429050926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45940.347429050926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45940.347429050926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45940.347429050926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45940.347429050926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45940.347429050926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45940.347429050926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45940.347429050926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45940.347429050926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45940.347429050926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45940.347429050926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45940.347429050926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45940.347429050926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45940.347429050926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45940.347429050926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45940.347429050926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45940.347429050926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45940.347429050926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45940.347429050926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45940.347429050926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45940.347429050926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45940.347429050926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45940.347429050926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45940.347429050926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45940.347429050926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45940.347429050926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45940.347429050926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45940.347429050926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45940.347429050926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45940.347429050926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45940.347429050926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45940.347429050926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45940.347429050926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45940.347429050926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45940.347429050926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45940.347429050926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45940.347429050926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45940.347429050926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45940.347429050926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45940.347429050926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45940.347429050926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45940.347429050926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45940.347429050926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45940.347429050926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45940.347429050926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45940.347429050926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45940.347429050926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45940.347429050926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45940.347429050926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45940.347429050926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45940.347429050926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45940.347429050926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45940.347429050926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45940.347429050926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45940.347429050926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45940.347429050926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45940.347429050926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45940.347429050926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45940.347429050926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45940.347429050926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45940.347429050926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45940.347429050926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45940.347429050926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45940.347429050926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45940.347429050926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45940.347429050926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45940.347429050926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45940.347429050926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45940.347429050926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45940.347429050926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45940.347429050926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45940.347429050926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45940.347429050926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45940.347429050926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45940.347429050926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45940.347429050926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45940.347429050926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45940.347429050926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45940.347429050926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45940.347429050926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45940.347429050926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45940.347429050926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45940.347429050926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45940.347429050926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45940.347429050926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45940.347429050926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45940.347429050926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45940.347429050926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45940.347429050926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45940.347429050926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45940.347429050926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45940.347429050926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45940.347429050926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45940.347429050926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45940.347429050926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45940.347429050926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45940.347429050926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45940.347429050926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45940.347429050926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45940.347429050926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45940.347429050926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45940.347429050926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45940.347429050926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45940.347429050926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45940.347429050926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45940.347429050926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45940.347429050926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45940.347429050926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45940.347429050926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45940.347429050926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45940.347429050926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45940.347429050926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45940.347429050926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45940.347429050926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45940.347429050926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45940.347429050926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45940.347429050926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45940.347429050926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45940.347429050926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45940.347429050926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45940.347429050926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45940.347429050926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45940.347429050926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45940.347429050926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45940.347429050926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45940.347429050926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45940.347429050926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45940.347429050926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45940.347429050926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45940.347429050926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45940.347429050926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45940.347429050926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45940.347429050926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45940.347429050926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45940.347429050926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45940.347429050926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45940.347429050926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45940.347429050926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45940.347429050926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45940.347429050926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45940.347429050926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45940.347429050926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45940.347429050926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45940.347429050926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45940.347429050926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45940.347429050926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45940.347429050926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45940.347429050926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45940.347429050926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45940.347429050926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45940.347429050926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45940.347429050926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45940.347429050926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45940.347429050926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45940.347429050926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45940.347429050926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45940.347429050926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45940.347429050926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45940.347429050926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45940.347429050926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45940.347429050926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45940.347429050926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45940.347429050926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45940.347429050926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45940.347429050926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45940.347429050926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45940.347429050926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45940.347429050926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45940.347429050926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45940.347429050926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45940.347429050926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45940.347429050926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45940.347429050926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45940.347429050926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45940.347429050926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45940.347429050926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45940.347429050926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45940.347429050926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45940.347429050926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45940.347429050926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45940.347429050926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45940.347429050926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45940.347429050926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45940.347429050926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45940.347429050926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45940.347429050926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45940.347429050926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45940.347429050926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45940.347429050926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45940.347429050926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45940.347429050926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45940.347429050926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45940.347429050926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45940.347429050926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45940.347429050926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45940.347429050926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45940.347429050926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45940.347429050926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45940.347429050926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45940.347429050926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45940.347429050926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45940.347429050926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45940.347429050926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45940.347429050926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45940.347429050926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45940.347429050926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45940.347429050926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45940.347429050926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45940.347429050926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45940.347429050926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45940.347429050926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45940.347429050926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45940.347429050926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45940.347429050926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45940.347429050926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45940.347429050926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45940.347429050926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45940.347429050926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45940.347429050926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45940.347429050926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45940.347429050926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45940.347429050926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45940.347429050926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45940.347429050926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45940.347429050926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45940.347429050926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45940.347429050926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45940.347429050926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45940.347429050926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45940.347429050926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45940.347429050926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45940.347429050926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45940.347429050926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45940.347429050926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45940.347429050926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45940.347429050926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45940.347429050926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45940.347429050926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45940.347429050926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45940.347429050926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45940.347429050926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45940.347429050926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45940.347429050926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45940.347429050926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45940.347429050926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45940.347429050926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45940.347429050926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45940.347429050926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45940.347429050926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45940.347429050926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45940.347429050926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45940.347429050926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45940.347429050926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45940.347429050926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45940.347429050926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45940.347429050926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45940.347429050926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45940.347429050926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45940.347429050926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45940.347429050926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45940.347429050926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45940.347429050926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45940.347429050926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45940.347429050926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45940.347429050926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45940.347429050926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45940.347429050926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45940.347429050926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45940.347429050926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45940.347429050926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45940.347429050926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45940.347429050926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45940.347429050926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45940.347429050926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45940.347429050926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45940.347429050926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45940.347429050926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45940.347429050926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45940.347429050926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45940.347429050926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45940.347429050926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45940.347429050926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45940.347429050926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45940.347429050926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45940.347429050926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45940.347429050926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45940.347429050926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45940.347429050926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45940.347429050926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45940.347429050926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45940.347429050926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45940.347429050926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45940.347429050926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45940.347429050926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45940.347429050926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45940.347429050926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45940.347429050926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45940.347429050926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45940.347429050926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45940.347429050926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45940.347429050926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45940.347429050926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45940.347429050926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45940.347429050926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45940.347429050926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45940.347429050926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45940.347429050926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45940.347429050926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45940.347429050926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45940.347429050926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45940.347429050926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45940.347429050926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45940.347429050926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45940.347429050926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45940.347429050926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45940.347429050926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45940.347429050926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45940.347429050926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45940.347429050926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45940.347429050926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45940.347429050926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45940.347429050926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45940.347429050926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45940.347429050926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45940.347429050926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45940.347429050926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45940.347429050926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45940.347429050926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45940.347429050926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45940.347429050926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45940.347429050926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45940.347429050926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45940.347429050926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45940.347429050926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45940.347429050926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45940.347429050926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45940.347429050926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45940.347429050926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45940.347429050926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45940.347429050926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45940.347429050926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45940.347429050926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45940.347429050926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45940.347429050926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45940.347429050926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45940.347429050926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45940.347429050926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45940.347429050926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45940.347429050926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45940.347429050926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45940.347429050926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45940.347429050926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45940.347429050926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45940.347429050926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45940.347429050926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45940.347429050926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45940.347429050926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45940.347429050926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45940.347429050926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45940.347429050926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45940.347429050926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45940.347429050926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45940.347429050926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45940.347429050926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45940.347429050926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45940.347429050926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45940.347429050926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45940.347429050926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45940.347429050926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45940.347429050926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45940.347429050926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45940.347429050926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45940.347429050926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45940.347429050926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45940.347429050926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45940.347429050926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45940.347429050926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45940.347429050926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45940.347429050926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45940.347429050926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45940.347429050926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45940.347429050926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45940.347429050926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45940.347429050926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45940.347429050926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45940.347429050926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45940.347429050926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45940.347429050926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45940.347429050926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45940.347429050926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45940.347429050926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45940.347429050926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45940.347429050926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45940.347429050926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45940.347429050926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45940.347429050926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45940.347429050926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45940.347429050926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45940.347429050926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45940.347429050926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45940.347429050926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45940.347429050926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45940.347429050926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45940.347429050926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45940.347429050926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45940.347429050926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45940.347429050926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45940.347429050926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45940.347429050926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45940.347429050926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45940.347429050926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45940.347429050926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45940.347429050926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45940.347429050926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45940.347429050926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45940.347429050926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45940.347429050926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45940.347429050926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45940.347429050926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45940.347429050926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45940.347429050926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45940.347429050926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45940.347429050926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45940.347429050926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45940.347429050926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45940.347429050926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45940.347429050926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45940.347429050926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45940.347429050926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45940.347429050926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45940.347429050926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45940.347429050926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45940.347429050926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45940.347429050926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45940.347429050926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45940.347429050926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45940.347429050926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45940.347429050926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45940.347429050926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45940.347429050926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45940.347429050926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45940.347429050926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45940.347429050926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45940.347429050926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45940.347429050926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45940.347429050926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45940.347429050926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45940.347429050926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45940.347429050926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45940.347429050926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45940.347429050926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45940.347429050926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45940.347429050926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45940.347429050926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45940.347429050926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45940.347429050926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45940.347429050926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45940.347429050926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45940.347429050926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45940.347429050926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45940.347429050926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45940.347429050926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45940.347429050926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45940.347429050926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45940.347429050926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45940.347429050926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45940.347429050926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45940.347429050926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45940.347429050926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45940.347429050926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45940.347429050926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45940.347429050926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45940.347429050926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45940.347429050926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45940.347429050926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45940.347429050926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45940.347429050926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45940.347429050926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45940.347429050926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45940.347429050926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45940.347429050926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45940.347429050926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45940.347429050926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45940.347429050926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45940.347429050926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45940.347429050926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45940.347429050926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45940.347429050926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45940.347429050926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45940.347429050926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45940.347429050926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45940.347429050926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45940.347429050926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45940.347429050926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45940.347429050926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45940.347429050926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45940.347429050926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45940.347429050926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45940.347429050926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45940.347429050926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45940.347429050926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45940.347429050926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45940.347429050926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45940.347429050926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45940.347429050926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45940.347429050926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45940.347429050926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45940.347429050926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45940.347429050926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45940.347429050926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45940.347429050926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45940.347429050926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45940.347429050926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45940.347429050926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45940.347429050926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45940.347429050926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45940.347429050926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45940.347429050926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45940.347429050926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45940.347429050926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45940.347429050926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45940.347429050926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45940.347429050926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45940.347429050926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45940.347429050926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45940.347429050926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45940.347429050926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45940.347429050926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45940.347429050926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45940.347429050926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45940.347429050926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45940.347429050926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45940.347429050926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45940.347429050926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45940.347429050926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45940.347429050926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45940.347429050926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45940.347429050926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45940.347429050926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45940.347429050926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45940.347429050926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45940.347429050926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45940.347429050926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45940.347429050926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45940.347429050926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45940.347429050926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45940.347429050926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45940.347429050926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45940.347429050926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45940.347429050926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45940.347429050926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45940.347429050926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45940.347429050926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45940.347429050926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45940.347429050926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45940.347429050926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45940.347429050926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45940.347429050926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45940.347429050926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45940.347429050926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45940.347429050926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45940.347429050926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45940.347429050926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45940.347429050926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45940.347429050926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45940.347429050926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45940.347429050926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45940.347429050926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45940.347429050926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45940.347429050926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45940.347429050926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45940.347429050926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45940.347429050926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45940.347429050926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45940.347429050926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45940.347429050926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45940.347429050926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45940.347429050926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45940.347429050926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45940.347429050926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45940.347429050926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45940.347429050926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45940.347429050926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45940.347429050926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45940.347429050926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45940.347429050926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45940.347429050926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45940.347429050926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45940.347429050926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45940.347429050926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45940.347429050926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45940.347429050926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45940.347429050926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45940.347429050926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45940.347429050926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45940.347429050926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45940.347429050926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45940.347429050926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45940.347429050926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45940.347429050926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45940.347429050926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45940.347429050926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45940.347429050926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45940.347429050926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45940.347429050926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45940.347429050926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45940.347429050926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45940.347429050926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45940.347429050926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45940.347429050926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45940.347429050926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45940.347429050926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45940.347429050926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45940.347429050926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45940.347429050926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45940.347429050926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45940.347429050926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45940.347429050926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45940.347429050926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45940.347429050926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45940.347429050926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45940.347429050926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45940.347429050926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45940.347429050926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45940.347429050926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45940.347429050926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45940.347429050926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45940.347429050926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45940.347429050926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45940.347429050926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45940.347429050926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45940.347429050926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45940.347429050926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45940.347429050926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45940.347429050926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45940.347429050926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45940.347429050926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45940.347429050926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45940.347429050926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45940.347429050926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45940.347429050926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45940.347429050926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45940.347429050926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45940.347429050926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45940.347429050926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45940.347429050926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45940.347429050926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45940.347429050926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45940.347429050926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45940.347429050926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45940.347429050926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45940.347429050926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45940.347429050926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45940.347429050926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45940.347429050926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45940.347429050926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45940.347429050926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45940.347429050926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45940.347429050926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45940.347429050926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45940.347429050926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45940.347429050926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45940.347429050926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45940.347429050926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45940.347429050926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45940.347429050926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45940.347429050926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45940.347429050926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45940.347429050926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45940.347429050926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45940.347429050926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45940.347429050926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45940.347429050926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45940.347429050926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45940.347429050926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45940.347429050926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45940.347429050926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45940.347429050926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45940.347429050926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45940.347429050926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45940.347429050926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45940.347429050926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45940.347429050926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45940.347429050926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45940.347429050926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45940.347429050926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45940.347429050926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45940.347429050926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45940.347429050926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45940.347429050926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45940.347429050926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45940.347429050926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45940.347429050926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45940.347429050926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45940.347429050926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45940.347429050926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45940.347429050926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45940.347429050926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45940.347429050926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45940.347429050926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45940.347429050926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45940.347429050926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45940.347429050926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45940.347429050926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45940.347429050926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45940.347429050926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45940.347429050926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45940.347429050926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45940.347429050926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45940.347429050926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45940.347429050926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45940.347429050926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45940.347429050926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45940.347429050926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45940.347429050926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45940.347429050926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45940.347429050926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45940.347429050926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45940.347429050926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45940.347429050926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45940.347429050926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45940.347429050926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45940.347429050926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45940.347429050926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45940.347429050926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45940.347429050926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45940.347429050926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45940.347429050926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45940.347429050926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45940.347429050926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45940.347429050926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45940.347429050926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45940.347429050926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45940.347429050926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45940.347429050926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45940.347429050926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45940.347429050926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45940.347429050926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45940.347429050926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45940.347429050926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45940.347429050926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45940.347429050926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45940.347429050926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45940.347429050926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45940.347429050926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45940.347429050926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45940.347429050926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45940.347429050926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45940.347429050926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45940.347429050926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45940.347429050926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45940.347429050926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45940.347429050926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45940.347429050926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45940.347429050926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45940.347429050926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45940.347429050926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45940.347429050926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45940.347429050926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45940.347429050926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45940.347429050926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45940.347429050926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45940.347429050926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45940.347429050926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45940.347429050926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45940.347429050926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45940.347429050926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45940.347429050926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45940.347429050926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45940.347429050926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45940.347429050926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45940.347429050926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45940.347429050926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45940.347429050926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45940.347429050926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45940.347429050926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45940.347429050926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45940.347429050926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45940.347429050926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45940.347429050926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45940.347429050926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45940.347429050926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45940.347429050926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45940.347429050926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45940.347429050926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45940.347429050926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45940.347429050926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45940.347429050926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45940.347429050926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45940.347429050926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45940.347429050926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45940.347429050926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45940.347429050926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45940.347429050926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45940.347429050926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45940.347429050926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45940.347429050926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45940.347429050926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45940.347429050926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45940.347429050926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45940.347429050926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45940.347429050926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45940.347429050926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45940.347429050926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45940.347429050926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45940.347429050926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45940.347429050926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45940.347429050926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45940.347429050926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45940.347429050926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45940.347429050926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45940.347429050926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45940.347429050926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45940.347429050926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45940.347429050926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45940.347429050926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45940.347429050926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45940.347429050926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45940.347429050926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45940.347429050926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45940.347429050926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45940.347429050926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45940.347429050926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45940.347429050926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45940.347429050926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45940.347429050926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45940.347429050926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45940.347429050926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45940.347429050926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45940.347429050926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45940.347429050926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45940.347429050926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45940.347429050926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45940.347429050926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45940.347429050926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45940.347429050926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45940.347429050926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45940.347429050926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45940.347429050926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45940.347429050926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45940.347429050926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45940.347429050926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45940.347429050926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45940.347429050926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45940.347429050926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45940.347429050926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45940.347429050926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45940.347429050926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45940.347429050926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45940.347429050926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45940.347429050926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45940.347429050926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45940.347429050926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45940.347429050926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45940.347429050926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45940.347429050926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45940.347429050926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45940.347429050926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45940.347429050926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45940.347429050926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45940.347429050926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45940.347429050926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45940.347429050926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45940.347429050926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45940.347429050926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45940.347429050926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45940.347429050926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45940.347429050926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45940.347429050926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45940.347429050926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45940.347429050926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45940.347429050926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45940.347429050926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45940.347429050926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45940.347429050926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45940.347429050926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45940.347429050926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45940.347429050926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45940.347429050926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45940.347429050926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45940.347429050926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45940.347429050926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45940.347429050926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45940.347429050926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45940.347429050926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45940.347429050926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45940.347429050926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45940.347429050926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45940.347429050926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45940.347429050926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45940.347429050926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45940.347429050926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45940.347429050926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45940.347429050926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45940.347429050926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45940.347429050926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45940.347429050926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45940.347429050926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45940.347429050926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45940.347429050926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45940.347429050926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45940.347429050926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45940.347429050926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45940.347429050926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45940.347429050926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45940.347429050926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45940.347429050926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45940.347429050926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45940.347429050926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45940.347429050926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45940.347429050926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45940.347429050926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45940.347429050926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45940.347429050926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45940.347429050926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45940.347429050926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45940.347429050926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45940.347429050926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45940.347429050926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45940.347429050926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45940.347429050926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45940.347429050926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45940.347429050926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45940.347429050926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45940.347429050926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45940.347429050926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45940.347429050926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45940.347429050926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45940.347429050926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45940.347429050926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45940.347429050926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45940.347429050926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45940.347429050926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45940.347429050926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45940.347429050926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45940.347429050926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45940.347429050926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45940.347429050926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45940.347429050926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45940.347429050926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45940.347429050926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45940.347429050926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45940.347429050926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45940.347429050926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45940.347429050926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45940.347429050926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45940.347429050926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45940.347429050926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45940.347429050926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45940.347429050926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45940.347429050926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45940.347429050926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45940.347429050926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45940.347429050926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45940.347429050926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45940.347429050926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45940.347429050926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45940.347429050926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45940.347429050926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45940.347429050926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45940.347429050926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45940.347429050926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45940.347429050926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45940.347429050926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45940.347429050926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45940.347429050926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45940.347429050926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45940.347429050926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45940.347429050926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45940.347429050926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45940.347429050926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45940.347429050926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45940.347429050926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45940.347429050926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45940.347429050926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45940.347429050926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45940.347429050926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45940.347429050926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45940.347429050926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45940.347429050926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45940.347429050926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45940.347429050926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45940.347429050926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45940.347429050926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45940.347429050926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45940.347429050926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45940.347429050926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45940.347429050926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45940.347429050926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45940.347429050926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45940.347429050926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45940.347429050926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45940.347429050926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45940.347429050926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45940.347429050926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45940.347429050926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45940.347429050926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45940.347429050926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45940.347429050926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45940.347429050926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45940.347429050926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45940.347429050926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45940.347429050926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45940.347429050926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45940.347429050926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45940.347429050926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45940.347429050926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45940.347429050926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45940.347429050926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45940.347429050926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45940.347429050926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45940.347429050926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45940.347429050926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45940.347429050926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45940.347429050926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45940.347429050926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45940.347429050926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45940.347429050926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45940.347429050926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45940.347429050926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45940.347429050926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45940.347429050926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45940.347429050926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45940.347429050926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45940.347429050926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45940.347429050926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45940.347429050926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45940.347429050926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45940.347429050926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45940.347429050926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45940.347429050926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45940.347429050926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45940.347429050926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45940.347429050926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45940.347429050926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45940.347429050926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45940.347429050926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45940.347429050926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45940.347429050926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45940.347429050926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45940.347429050926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45940.347429050926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45940.347429050926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45940.347429050926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45940.347429050926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45940.347429050926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45940.347429050926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45940.347429050926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45940.347429050926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45940.347429050926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45940.347429050926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45940.347429050926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45940.347429050926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45940.347429050926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45940.347429050926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45940.347429050926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45940.347429050926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45940.347429050926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45940.347429050926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45940.347429050926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45940.347429050926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45940.347429050926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45940.347429050926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45940.347429050926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45940.347429050926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45940.347429050926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45940.347429050926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45940.347429050926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45940.347429050926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45940.347429050926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45940.347429050926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45940.347429050926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45940.347429050926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45940.347429050926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45940.347429050926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45940.347429050926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45940.347429050926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45940.347429050926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45940.347429050926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45940.347429050926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45940.347429050926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45940.347429050926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45940.347429050926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45940.347429050926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45940.347429050926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45940.347429050926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45940.347429050926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45940.347429050926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45940.347429050926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45940.347429050926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45940.347429050926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45940.347429050926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45940.347429050926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45940.347429050926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45940.347429050926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45940.347429050926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45940.347429050926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45940.347429050926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45940.347429050926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45940.347429050926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45940.347429050926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45940.347429050926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45940.347429050926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45940.347429050926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45940.347429050926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45940.347429050926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45940.347429050926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45940.347429050926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45940.347429050926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45940.347429050926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45940.347429050926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45940.347429050926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45940.347429050926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45940.347429050926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45940.347429050926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45940.347429050926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45940.347429050926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45940.347429050926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45940.347429050926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45940.347429050926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45940.347429050926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45940.347429050926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45940.347429050926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45940.347429050926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45940.347429050926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45940.347429050926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45940.347429050926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45940.347429050926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45940.347429050926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45940.347429050926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45940.347429050926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45940.347429050926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45940.347429050926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45940.347429050926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45940.347429050926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45940.347429050926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45940.347429050926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45940.347429050926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45940.347429050926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45940.347429050926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45940.347429050926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45940.347429050926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45940.347429050926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45940.347429050926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45940.347429050926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45940.347429050926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45940.347429050926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45940.347429050926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45940.347429050926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45940.347429050926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45940.347429050926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45940.347429050926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45940.347429050926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45940.347429050926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45940.347429050926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45940.347429050926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45940.347429050926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45940.347429050926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45940.347429050926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45940.347429050926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45940.347429050926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45940.347429050926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45940.347429050926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45940.347429050926</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5"/>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236.86671111110627</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99" t="s">
        <v>36646</v>
      </c>
      <c r="E3" s="104" t="s">
        <v>38964</v>
      </c>
      <c r="F3" s="131">
        <v>45939.557245370372</v>
      </c>
      <c r="G3" s="132">
        <f ca="1">IFERROR(NOW()-F3,"")</f>
        <v>0.79018333333078772</v>
      </c>
      <c r="H3" s="131">
        <v>45939.542118055557</v>
      </c>
      <c r="I3" s="127" t="str">
        <f>IFERROR(VLOOKUP(D3,DB!A:F,6,0),"")</f>
        <v>Generator-SG</v>
      </c>
      <c r="J3" s="127" t="str">
        <f>IFERROR(VLOOKUP(D3,DB!A:G,7,0),"")</f>
        <v>Weak</v>
      </c>
      <c r="K3" s="133" t="s">
        <v>39057</v>
      </c>
      <c r="L3" s="129" t="str">
        <f>IFERROR(VLOOKUP(D3,DB!A:I,9,0),"")</f>
        <v>Latis</v>
      </c>
    </row>
    <row r="4" spans="1:16" ht="15" customHeight="1">
      <c r="A4" s="127" t="s">
        <v>39058</v>
      </c>
      <c r="B4" s="127" t="str">
        <f>IFERROR(VLOOKUP(D4,DB!A:K,11,0),"")</f>
        <v>R4</v>
      </c>
      <c r="C4" s="128">
        <v>1</v>
      </c>
      <c r="D4" s="129" t="s">
        <v>37196</v>
      </c>
      <c r="E4" s="104" t="s">
        <v>38964</v>
      </c>
      <c r="F4" s="131">
        <v>45940.262743055559</v>
      </c>
      <c r="G4" s="132">
        <f ca="1">IFERROR(NOW()-F4,"")</f>
        <v>8.4685648143931758E-2</v>
      </c>
      <c r="H4" s="131">
        <v>45940.256990740738</v>
      </c>
      <c r="I4" s="127" t="str">
        <f>IFERROR(VLOOKUP(D4,DB!A:F,6,0),"")</f>
        <v>Generator-SG</v>
      </c>
      <c r="J4" s="127" t="str">
        <f>IFERROR(VLOOKUP(D4,DB!A:G,7,0),"")</f>
        <v>Vandalized</v>
      </c>
      <c r="K4" s="133" t="s">
        <v>39059</v>
      </c>
      <c r="L4" s="129" t="str">
        <f>IFERROR(VLOOKUP(D4,DB!A:I,9,0),"")</f>
        <v>Latis</v>
      </c>
    </row>
    <row r="5" spans="1:16" ht="15" customHeight="1">
      <c r="A5" s="127" t="s">
        <v>39060</v>
      </c>
      <c r="B5" s="127" t="str">
        <f>IFERROR(VLOOKUP(D5,DB!A:K,11,0),"")</f>
        <v>R4</v>
      </c>
      <c r="C5" s="128">
        <v>1</v>
      </c>
      <c r="D5" s="129" t="s">
        <v>36325</v>
      </c>
      <c r="E5" s="104" t="s">
        <v>38964</v>
      </c>
      <c r="F5" s="131">
        <v>45940.323611111111</v>
      </c>
      <c r="G5" s="132">
        <f ca="1">IFERROR(NOW()-F5,"")</f>
        <v>2.3817592591512948E-2</v>
      </c>
      <c r="H5" s="131">
        <v>45940.317754629628</v>
      </c>
      <c r="I5" s="127" t="str">
        <f>IFERROR(VLOOKUP(D5,DB!A:F,6,0),"")</f>
        <v>Generator-SG</v>
      </c>
      <c r="J5" s="127" t="str">
        <f>IFERROR(VLOOKUP(D5,DB!A:G,7,0),"")</f>
        <v>No BB Shifted</v>
      </c>
      <c r="K5" s="133" t="s">
        <v>39061</v>
      </c>
      <c r="L5" s="129" t="str">
        <f>IFERROR(VLOOKUP(D5,DB!A:I,9,0),"")</f>
        <v>Latis</v>
      </c>
    </row>
    <row r="6" spans="1:16" ht="15" customHeight="1">
      <c r="A6" s="127"/>
      <c r="B6" s="127" t="str">
        <f>IFERROR(VLOOKUP(D6,DB!A:K,11,0),"")</f>
        <v/>
      </c>
      <c r="C6" s="128"/>
      <c r="D6" s="129"/>
      <c r="E6" s="104"/>
      <c r="F6" s="131"/>
      <c r="G6" s="132">
        <f ca="1">IFERROR(NOW()-F6,"")</f>
        <v>45940.347428703702</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45940.347428703702</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45940.347428703702</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45940.347428703702</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45940.347428703702</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45940.347428703702</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45940.347428703702</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45940.347428703702</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45940.347428703702</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45940.347428703702</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45940.347428703702</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45940.347428703702</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45940.347428703702</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45940.347428703702</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45940.347428703702</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45940.347428703702</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45940.347428703702</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45940.347428703702</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45940.347428703702</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45940.347428703702</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45940.347428703702</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45940.347428703702</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45940.347428703702</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45940.347428703702</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45940.347428703702</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45940.347428703702</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45940.347428703702</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45940.347428703702</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45940.347428703702</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45940.347428703702</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45940.347428703702</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45940.347428703702</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45940.347428703702</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45940.347428703702</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45940.347428703702</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45940.347428703702</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45940.347428703702</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45940.347428703702</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45940.347428703702</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45940.347428703702</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45940.347428703702</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45940.347428703702</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45940.347428703702</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45940.347428703702</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45940.347428703702</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45940.347428703702</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45940.347428703702</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45940.347428703702</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45940.347428703702</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45940.347428703702</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45940.347428703702</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45940.347428703702</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45940.347428703702</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45940.347428703702</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45940.347428703702</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45940.347428703702</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45940.347428703702</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45940.347428703702</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45940.347428703702</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45940.347428703702</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45940.347428703702</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45940.347428703702</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45940.347428703702</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45940.347428703702</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45940.347428703702</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45940.347428703702</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45940.347428703702</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45940.347428703702</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45940.347428703702</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45940.347428703702</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45940.347428703702</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45940.347428703702</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45940.347428703702</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45940.347428703702</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45940.347428703702</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45940.347428703702</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45940.347428703702</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45940.347428703702</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45940.347428703702</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45940.347428703702</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45940.347428703702</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45940.347428703702</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45940.347428703702</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45940.347428703702</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45940.347428703702</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45940.347428703702</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45940.347428703702</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45940.347428703702</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45940.347428703702</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45940.347428703702</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45940.347428703702</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45940.347428703702</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45940.347428703702</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45940.347428703702</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45940.347428703702</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45940.347428703702</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45940.347428703702</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45940.347428703702</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45940.347428703702</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45940.347428703702</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45940.347428703702</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45940.347428703702</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45940.347428703702</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45940.347428703702</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45940.347428703702</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45940.347428703702</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45940.347428703702</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45940.347428703702</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45940.347428703702</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45940.347428703702</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45940.347428703702</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45940.347428703702</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45940.347428703702</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45940.347428703702</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45940.347428703702</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45940.347428703702</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45940.347428703702</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45940.347428703702</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45940.347428703702</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45940.347428703702</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45940.347428703702</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45940.347428703702</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45940.347428703702</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45940.347428703702</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45940.347428703702</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45940.347428703702</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45940.347428703702</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45940.347428703702</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45940.347428703702</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45940.347428703702</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45940.347428703702</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45940.347428703702</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45940.347428703702</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45940.347428703702</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45940.347428703702</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45940.347428703702</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45940.347428703702</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45940.347428703702</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45940.347428703702</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45940.347428703702</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45940.347428703702</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45940.347428703702</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45940.347428703702</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45940.347428703702</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45940.347428703702</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45940.347428703702</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45940.347428703702</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45940.347428703702</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45940.347428703702</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45940.347428703702</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45940.347428703702</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45940.347428703702</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45940.347428703702</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45940.347428703702</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45940.347428703702</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45940.347428703702</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45940.347428703702</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45940.347428703702</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45940.347428703702</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45940.347428703702</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45940.347428703702</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45940.347428703702</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45940.347428703702</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45940.347428703702</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45940.347428703702</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45940.347428703702</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45940.347428703702</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45940.347428703702</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45940.347428703702</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45940.347428703702</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45940.347428703702</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45940.347428703702</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45940.347428703702</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45940.347428703702</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45940.347428703702</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45940.347428703702</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45940.347428703702</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45940.347428703702</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45940.347428703702</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45940.347428703702</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45940.347428703702</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45940.347428703702</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45940.347428703702</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45940.347428703702</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45940.347428703702</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45940.347428703702</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45940.347428703702</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45940.347428703702</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45940.347428703702</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45940.347428703702</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45940.347428703702</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45940.347428703702</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45940.347428703702</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45940.347428703702</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45940.347428703702</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45940.347428703702</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45940.347428703702</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45940.347428703702</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45940.347428703702</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45940.347428703702</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45940.347428703702</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45940.347428703702</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45940.347428703702</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45940.347428703702</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45940.347428703702</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45940.347428703702</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45940.347428703702</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45940.347428703702</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45940.347428703702</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45940.347428703702</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45940.347428703702</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45940.347428703702</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45940.347428703702</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45940.347428703702</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45940.347428703702</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45940.347428703702</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45940.347428703702</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45940.347428703702</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45940.347428703702</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45940.347428703702</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45940.347428703702</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45940.347428703702</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45940.347428703702</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45940.347428703702</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45940.347428703702</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45940.347428703702</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45940.347428703702</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45940.347428703702</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45940.347428703702</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45940.347428703702</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45940.347428703702</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45940.347428703702</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45940.347428703702</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45940.347428703702</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45940.347428703702</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45940.347428703702</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45940.347428703702</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45940.347428703702</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45940.347428703702</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45940.347428703702</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45940.347428703702</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45940.347428703702</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45940.347428703702</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45940.347428703702</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45940.347428703702</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45940.347428703702</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45940.347428703702</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45940.347428703702</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45940.347428703702</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45940.347428703702</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45940.347428703702</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45940.347428703702</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45940.347428703702</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45940.347428703702</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45940.347428703702</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45940.347428703702</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45940.347428703702</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45940.347428703702</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45940.347428703702</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45940.347428703702</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45940.347428703702</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45940.347428703702</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45940.347428703702</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45940.347428703702</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45940.347428703702</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45940.347428703702</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45940.347428703702</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45940.347428703702</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45940.347428703702</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45940.347428703702</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45940.347428703702</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45940.347428703702</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45940.347428703702</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45940.347428703702</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45940.347428703702</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45940.347428703702</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45940.347428703702</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45940.347428703702</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45940.347428703702</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45940.347428703702</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45940.347428703702</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45940.347428703702</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45940.347428703702</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45940.347428703702</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45940.347428703702</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45940.347428703702</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45940.347428703702</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45940.347428703702</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45940.347428703702</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45940.347428703702</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45940.347428703702</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45940.347428703702</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45940.347428703702</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45940.347428703702</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45940.347428703702</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45940.347428703702</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45940.347428703702</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45940.347428703702</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45940.347428703702</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45940.347428703702</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45940.347428703702</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45940.347428703702</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45940.347428703702</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45940.347428703702</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45940.347428703702</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45940.347428703702</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45940.347428703702</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45940.347428703702</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45940.347428703702</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45940.347428703702</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45940.347428703702</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45940.347428703702</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45940.347428703702</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45940.347428703702</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45940.347428703702</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45940.347428703702</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45940.347428703702</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45940.347428703702</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45940.347428703702</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45940.347428703702</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45940.347428703702</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45940.347428703702</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45940.347428703702</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45940.347428703702</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45940.347428703702</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45940.347428703702</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45940.347428703702</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45940.347428703702</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45940.347428703702</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45940.347428703702</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45940.347428703702</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45940.347428703702</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45940.347428703702</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45940.347428703702</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45940.347428703702</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45940.347428703702</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45940.347428703702</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45940.347428703702</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45940.347428703702</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45940.347428703702</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45940.347428703702</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45940.347428703702</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45940.347428703702</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45940.347428703702</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45940.347428703702</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45940.347428703702</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45940.347428703702</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45940.347428703702</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45940.347428703702</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45940.347428703702</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45940.347428703702</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45940.347428703702</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45940.347428703702</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45940.347428703702</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45940.347428703702</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45940.347428703702</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45940.347428703702</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45940.347428703702</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45940.347428703702</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45940.347428703702</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45940.347428703702</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45940.347428703702</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45940.347428703702</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45940.347428703702</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45940.347428703702</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45940.347428703702</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45940.347428703702</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45940.347428703702</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45940.347428703702</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45940.347428703702</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45940.347428703702</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45940.347428703702</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45940.347428703702</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45940.347428703702</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45940.347428703702</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45940.347428703702</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45940.347428703702</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45940.347428703702</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45940.347428703702</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45940.347428703702</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45940.347428703702</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45940.347428703702</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45940.347428703702</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45940.347428703702</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45940.347428703702</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45940.347428703702</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45940.347428703702</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45940.347428703702</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45940.347428703702</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45940.347428703702</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45940.347428703702</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45940.347428703702</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45940.347428703702</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45940.347428703702</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45940.347428703702</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45940.347428703702</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45940.347428703702</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45940.347428703702</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45940.347428703702</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45940.347428703702</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45940.347428703702</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45940.347428703702</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45940.347428703702</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45940.347428703702</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45940.347428703702</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45940.347428703702</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45940.347428703702</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45940.347428703702</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45940.347428703702</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45940.347428703702</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45940.347428703702</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45940.347428703702</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45940.347428703702</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45940.347428703702</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45940.347428703702</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45940.347428703702</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45940.347428703702</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45940.347428703702</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45940.347428703702</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45940.347428703702</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45940.347428703702</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45940.347428703702</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45940.347428703702</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45940.347428703702</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45940.347428703702</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45940.347428703702</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45940.347428703702</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45940.347428703702</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45940.347428703702</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45940.347428703702</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45940.347428703702</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45940.347428703702</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45940.347428703702</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45940.347428703702</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45940.347428703702</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45940.347428703702</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45940.347428703702</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45940.347428703702</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45940.347428703702</v>
      </c>
      <c r="H444" s="131"/>
      <c r="I444" s="127" t="str">
        <f>IFERROR(VLOOKUP(D444,DB!A:F,6,0),"")</f>
        <v/>
      </c>
      <c r="J444" s="127" t="str">
        <f>IFERROR(VLOOKUP(D444,DB!A:G,7,0),"")</f>
        <v/>
      </c>
      <c r="K444" s="133"/>
      <c r="L444" s="129" t="str">
        <f>IFERROR(VLOOKUP(D444,DB!A:I,9,0),"")</f>
        <v/>
      </c>
    </row>
    <row r="445" spans="1:12" ht="15" customHeight="1">
      <c r="A445" s="134"/>
      <c r="B445" s="134" t="str">
        <f>IFERROR(VLOOKUP(D445,DB!A:K,11,0),"")</f>
        <v/>
      </c>
      <c r="C445" s="135"/>
      <c r="D445" s="136"/>
      <c r="E445" s="137"/>
      <c r="F445" s="138"/>
      <c r="G445" s="139">
        <f ca="1">IFERROR(NOW()-F445,"")</f>
        <v>45940.347428703702</v>
      </c>
      <c r="H445" s="138"/>
      <c r="I445" s="134" t="str">
        <f>IFERROR(VLOOKUP(D445,DB!A:F,6,0),"")</f>
        <v/>
      </c>
      <c r="J445" s="134" t="str">
        <f>IFERROR(VLOOKUP(D445,DB!A:G,7,0),"")</f>
        <v/>
      </c>
      <c r="K445" s="140"/>
      <c r="L445" s="136" t="str">
        <f>IFERROR(VLOOKUP(D445,DB!A:I,9,0),"")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A4" sqref="A4:X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2">
        <f ca="1">IFERROR(NOW()-F2,"")</f>
        <v>48.515368518514151</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39043</v>
      </c>
      <c r="F3" s="38">
        <v>45926.188877314817</v>
      </c>
      <c r="G3" s="162">
        <f t="shared" ref="G3" ca="1" si="0">IFERROR(NOW()-F3,"")</f>
        <v>14.158551388885826</v>
      </c>
      <c r="H3" s="38">
        <v>45926.158159722225</v>
      </c>
      <c r="I3" s="37" t="str">
        <f>IFERROR(VLOOKUP(D3,DB!A:F,6,0),"")</f>
        <v>SCECO</v>
      </c>
      <c r="J3" s="37" t="str">
        <f>IFERROR(VLOOKUP(D3,DB!A:G,7,0),"")</f>
        <v>Good</v>
      </c>
      <c r="K3" s="37" t="s">
        <v>39065</v>
      </c>
      <c r="L3" s="37" t="str">
        <f>IFERROR(VLOOKUP(D3,DB!A:I,9,0),"")</f>
        <v>Latis</v>
      </c>
      <c r="M3" s="125"/>
    </row>
    <row r="4" spans="1:13" ht="15">
      <c r="A4" s="37"/>
      <c r="B4" s="37" t="str">
        <f>IFERROR(VLOOKUP(D4,DB!A:K,11,0),"")</f>
        <v/>
      </c>
      <c r="C4" s="37"/>
      <c r="D4" s="37"/>
      <c r="E4" s="37"/>
      <c r="F4" s="38"/>
      <c r="G4" s="39">
        <f t="shared" ref="G4:G9" ca="1" si="1">IFERROR(NOW()-F4,"")</f>
        <v>45940.347428703702</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45940.347428703702</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45940.347428703702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45940.347428703702</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45940.347428703702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45940.347428703702</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45940.347428703702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45940.347428703702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45940.347428703702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45940.347428703702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45940.347428703702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45940.347428703702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45940.347428703702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45940.347428703702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45940.347428703702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45940.347428703702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45940.347428703702</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45940.347428703702</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45940.347428703702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45940.347428703702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45940.347428703702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45940.347428703702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45940.347428703702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45940.347428703702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45940.347428703702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45940.347428703702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45940.347428703702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45940.347428703702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45940.347428703702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45940.347428703702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45940.347428703702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45940.347428703702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45940.347428703702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45940.347428703702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45940.347428703702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45940.347428703702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45940.347428703702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45940.347428703702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45940.347428703702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45940.347428703702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45940.347428703702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45940.347428703702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45940.347428703702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45940.347428703702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45940.347428703702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45940.347428703702</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45940.347428703702</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45940.347428703702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45940.347428703702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45940.347428703702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45940.347428703702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45940.347428703702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45940.347428703702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45940.347428703702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45940.347428703702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45940.347428703702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45940.347428703702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45940.347428703702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45940.347428703702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45940.347428703702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45940.347428703702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45940.347428703702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45940.347428703702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45940.347428703702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45940.347428703702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45940.347428703702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45940.347428703702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45940.347428703702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45940.347428703702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45940.347428703702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45940.347428703702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45940.347428703702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45940.347428703702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45940.347428703702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45940.347428703702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45940.347428703702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45940.347428703702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45940.347428703702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45940.347428703702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45940.347428703702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45940.347428703702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45940.347428703702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45940.347428703702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45940.347428703702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45940.347428703702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45940.347428703702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45940.347428703702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45940.347428703702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45940.347428703702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45940.347428703702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45940.347428703702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45940.347428703702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45940.347428703702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45940.347428703702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45940.347428703702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45940.347428703702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45940.347428703702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45940.347428703702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45940.347428703702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45940.347428703702</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45940.347428703702</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5"/>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5"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39066</v>
      </c>
      <c r="B2" s="149" t="s">
        <v>5398</v>
      </c>
      <c r="C2" s="148">
        <v>1</v>
      </c>
      <c r="D2" s="149" t="s">
        <v>34463</v>
      </c>
      <c r="E2" s="148" t="s">
        <v>39067</v>
      </c>
      <c r="F2" s="150">
        <v>45926.772847222222</v>
      </c>
      <c r="G2" s="151">
        <f ca="1">IFERROR(NOW()-F2,"-")</f>
        <v>13.574581481479981</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0.8183665509277489</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6.4664564814811456</v>
      </c>
      <c r="H4" s="152">
        <v>45929.455266203702</v>
      </c>
      <c r="I4" s="149" t="str">
        <f>IFERROR(VLOOKUP(D4,DB!A:F,6,0),"")</f>
        <v>SCECO</v>
      </c>
      <c r="J4" s="149" t="str">
        <f>IFERROR(VLOOKUP(D4,DB!A:G,7,0),"")</f>
        <v>In progress</v>
      </c>
      <c r="K4" s="148" t="s">
        <v>39072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39073</v>
      </c>
      <c r="B5" s="149" t="s">
        <v>5398</v>
      </c>
      <c r="C5" s="148">
        <v>1</v>
      </c>
      <c r="D5" s="149" t="s">
        <v>33408</v>
      </c>
      <c r="E5" s="148" t="s">
        <v>38964</v>
      </c>
      <c r="F5" s="150">
        <v>45939.858101851853</v>
      </c>
      <c r="G5" s="151">
        <f ca="1">IFERROR(NOW()-F5,"-")</f>
        <v>0.48932685184990987</v>
      </c>
      <c r="H5" s="152">
        <v>45934.470231481479</v>
      </c>
      <c r="I5" s="149" t="str">
        <f>IFERROR(VLOOKUP(D5,DB!A:F,6,0),"")</f>
        <v>SCECO</v>
      </c>
      <c r="J5" s="149" t="str">
        <f>IFERROR(VLOOKUP(D5,DB!A:G,7,0),"")</f>
        <v>Dead</v>
      </c>
      <c r="K5" s="148" t="s">
        <v>39072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39074</v>
      </c>
      <c r="B6" s="149" t="str">
        <f>IFERROR(VLOOKUP(D6,DB!A:K,11,0),"")</f>
        <v>R6</v>
      </c>
      <c r="C6" s="148">
        <v>1</v>
      </c>
      <c r="D6" s="149" t="s">
        <v>33325</v>
      </c>
      <c r="E6" s="148" t="s">
        <v>38964</v>
      </c>
      <c r="F6" s="150">
        <v>45939.789467592593</v>
      </c>
      <c r="G6" s="151">
        <f ca="1">IFERROR(NOW()-F6,"-")</f>
        <v>0.55796111110976199</v>
      </c>
      <c r="H6" s="152">
        <v>45939.783831018518</v>
      </c>
      <c r="I6" s="149" t="str">
        <f>IFERROR(VLOOKUP(D6,DB!A:F,6,0),"")</f>
        <v>Generator-SG</v>
      </c>
      <c r="J6" s="149" t="str">
        <f>IFERROR(VLOOKUP(D6,DB!A:G,7,0),"")</f>
        <v>Vandalized</v>
      </c>
      <c r="K6" s="148" t="s">
        <v>39075</v>
      </c>
      <c r="L6" s="149" t="str">
        <f>IFERROR(VLOOKUP(D6,DB!A:I,9,0),"")</f>
        <v>Latis</v>
      </c>
    </row>
    <row r="7" spans="1:16383" ht="31.5" customHeight="1">
      <c r="A7" s="156"/>
      <c r="B7" s="156" t="str">
        <f>IFERROR(VLOOKUP(D7,DB!A:K,11,0),"")</f>
        <v/>
      </c>
      <c r="C7" s="156"/>
      <c r="D7" s="156"/>
      <c r="E7" s="156"/>
      <c r="F7" s="156"/>
      <c r="G7" s="151">
        <f ca="1">IFERROR(NOW()-F7,"-")</f>
        <v>45940.347428703702</v>
      </c>
      <c r="H7" s="156"/>
      <c r="I7" s="156" t="str">
        <f>IFERROR(VLOOKUP(D7,DB!A:F,6,0),"")</f>
        <v/>
      </c>
      <c r="J7" s="156" t="str">
        <f>IFERROR(VLOOKUP(D7,DB!A:G,7,0),"")</f>
        <v/>
      </c>
      <c r="K7" s="156"/>
      <c r="L7" s="156" t="str">
        <f>IFERROR(VLOOKUP(D7,DB!A:I,9,0),"")</f>
        <v/>
      </c>
    </row>
    <row r="8" spans="1:16383" ht="31.5" customHeight="1">
      <c r="A8" s="110"/>
      <c r="B8" s="157" t="str">
        <f>IFERROR(VLOOKUP(D8,DB!A:K,11,0),"")</f>
        <v/>
      </c>
      <c r="C8" s="157"/>
      <c r="D8" s="156"/>
      <c r="E8" s="156"/>
      <c r="F8" s="113"/>
      <c r="G8" s="151">
        <f ca="1">IFERROR(NOW()-F8,"-")</f>
        <v>45940.347428703702</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56"/>
      <c r="E9" s="156"/>
      <c r="F9" s="113"/>
      <c r="G9" s="151">
        <f ca="1">IFERROR(NOW()-F9,"-")</f>
        <v>45940.347428703702</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51">
        <f ca="1">IFERROR(NOW()-F10,"-")</f>
        <v>45940.347428703702</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45940.347428703702</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t="s">
        <v>39076</v>
      </c>
      <c r="E12" s="156"/>
      <c r="F12" s="113"/>
      <c r="G12" s="151">
        <f ca="1">IFERROR(NOW()-F12,"-")</f>
        <v>45940.347428703702</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9">
        <f ca="1">IFERROR(NOW()-F13,"-")</f>
        <v>45940.347429050926</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45940.347429050926</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45940.347429050926</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45940.347429050926</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45940.347429050926</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45940.347429050926</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45940.347429050926</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45940.347429050926</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45940.347429050926</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45940.347429050926</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45940.347429050926</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45940.347429050926</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45940.347429050926</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45940.347429050926</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45940.347429050926</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45940.347429050926</v>
      </c>
      <c r="H28" s="113"/>
      <c r="I28" s="157" t="str">
        <f>IFERROR(VLOOKUP(D28,DB!A:F,6,0),"")</f>
        <v/>
      </c>
      <c r="J28" s="157" t="str">
        <f>IFERROR(VLOOKUP(D28,DB!A:G,7,0),"")</f>
        <v/>
      </c>
      <c r="K28" s="160"/>
      <c r="L28" s="158" t="str">
        <f>IFERROR(VLOOKUP(D28,DB!A:I,9,0),"")</f>
        <v/>
      </c>
    </row>
    <row r="29" spans="1:12" ht="31.5" customHeight="1">
      <c r="A29" s="110"/>
      <c r="B29" s="109" t="str">
        <f>IFERROR(VLOOKUP(D29,DB!A:K,11,0),"")</f>
        <v/>
      </c>
      <c r="C29" s="111"/>
      <c r="D29" s="109"/>
      <c r="E29" s="112"/>
      <c r="F29" s="113"/>
      <c r="G29" s="81">
        <f ca="1">IFERROR(NOW()-F29,"-")</f>
        <v>45940.347429050926</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45940.347429050926</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45940.347429050926</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45940.347429050926</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45940.347429050926</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45940.347429050926</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45940.347429050926</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45940.347429050926</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45940.347429050926</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45940.347429050926</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45940.347429050926</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45940.347429050926</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45940.347429050926</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45940.347429050926</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45940.347429050926</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45940.347429050926</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45940.347429050926</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45940.347429050926</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45940.347429050926</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45940.347429050926</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45940.347429050926</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45940.347429050926</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45940.347429050926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45940.347429050926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45940.347429050926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45940.347429050926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45940.347429050926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45940.347429050926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45940.347429050926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45940.347429050926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45940.347429050926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45940.347429050926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45940.347429050926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45940.347429050926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45940.347429050926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45940.347429050926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45940.347429050926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45940.347429050926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45940.347429050926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45940.347429050926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45940.347429050926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45940.347429050926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45940.347429050926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45940.347429050926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45940.347429050926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45940.347429050926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45940.347429050926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45940.347429050926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45940.347429050926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45940.347429050926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45940.347429050926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45940.347429050926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45940.347429050926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45940.347429050926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45940.347429050926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45940.347429050926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45940.347429050926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45940.347429050926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45940.347429050926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45940.347429050926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45940.347429050926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45940.347429050926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45940.347429050926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45940.347429050926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45940.347429050926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45940.347429050926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45940.347429050926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45940.347429050926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45940.347429050926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45940.347429050926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45940.347429050926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45940.347429050926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45940.347429050926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45940.347429050926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45940.347429050926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45940.347429050926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45940.347429050926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45940.347429050926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45940.347429050926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45940.347429050926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45940.347429050926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45940.347429050926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45940.347429050926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45940.347429050926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45940.347429050926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45940.347429050926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45940.347429050926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45940.347429050926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45940.347429050926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45940.347429050926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45940.347429050926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45940.347429050926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45940.347429050926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45940.347429050926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45940.347429050926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45940.347429050926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45940.347429050926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45940.347429050926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45940.347429050926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45940.347429050926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45940.347429050926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45940.347429050926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45940.347429050926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45940.347429050926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45940.347429050926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45940.347429050926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45940.347429050926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45940.347429050926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45940.347429050926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45940.347429050926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45940.347429050926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45940.347429050926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45940.347429050926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45940.347429050926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45940.347429050926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45940.347429050926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45940.347429050926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45940.347429050926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45940.347429050926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45940.347429050926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45940.347429050926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45940.347429050926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45940.347429050926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45940.347429050926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45940.347429050926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45940.347429050926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45940.347429050926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45940.347429050926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45940.347429050926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45940.347429050926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45940.347429050926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45940.347429050926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45940.347429050926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45940.347429050926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45940.347429050926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45940.347429050926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45940.347429050926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45940.347429050926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45940.347429050926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45940.347429050926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45940.347429050926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45940.347429050926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45940.347429050926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45940.347429050926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45940.347429050926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45940.347429050926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45940.347429050926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45940.347429050926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45940.347429050926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45940.347429050926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45940.347429050926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45940.347429050926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45940.347429050926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45940.347429050926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45940.347429050926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45940.347429050926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45940.347429050926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45940.347429050926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45940.347429050926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45940.347429050926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45940.347429050926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45940.347429050926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45940.347429050926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45940.347429050926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45940.347429050926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45940.347429050926</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45940.347429050926</v>
      </c>
      <c r="H195" s="113"/>
      <c r="I195" s="109" t="str">
        <f>IFERROR(VLOOKUP(D195,DB!A:F,6,0),"")</f>
        <v/>
      </c>
      <c r="J195" s="108" t="str">
        <f>IFERROR(VLOOKUP(D195,DB!A:G,7,0),"")</f>
        <v/>
      </c>
      <c r="K195" s="114"/>
      <c r="L195" s="115" t="str">
        <f>IFERROR(VLOOKUP(D195,DB!A:I,9,0),"")</f>
        <v/>
      </c>
    </row>
  </sheetData>
  <dataValidations count="2">
    <dataValidation allowBlank="1" showInputMessage="1" showErrorMessage="1" sqref="E1" xr:uid="{380493DB-286A-4683-AF55-C78F04945A49}"/>
    <dataValidation type="list" allowBlank="1" showInputMessage="1" showErrorMessage="1" sqref="E3 E5:E19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2025-10-10T05:22:18Z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