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547" documentId="13_ncr:1_{F6CB121F-512D-4AA6-A0C1-0FB36C537598}" xr6:coauthVersionLast="47" xr6:coauthVersionMax="47" xr10:uidLastSave="{9D32D926-E956-460D-967E-4FBC315BDE2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G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<sst xmlns="http://schemas.openxmlformats.org/spreadsheetml/2006/main" count="179024" uniqueCount="39104">
  <si>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</si>
  <si>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</si>
  <si>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</si>
  <si>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</si>
  <si>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</si>
  <si>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</si>
  <si>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</si>
  <si>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</si>
  <si>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</si>
  <si>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</si>
  <si>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</si>
  <si>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</si>
  <si>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</si>
  <si>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</si>
  <si>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</si>
  <si>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</si>
  <si>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</si>
  <si>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</si>
  <si>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</si>
  <si>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</si>
  <si>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</si>
  <si>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</si>
  <si>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</si>
  <si>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</si>
  <si>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</si>
  <si>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</si>
  <si>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</si>
  <si>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</si>
  <si>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</si>
  <si>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</si>
  <si>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</si>
  <si>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</si>
  <si>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</si>
  <si>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</si>
  <si>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</si>
  <si>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</si>
  <si>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</si>
  <si>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</si>
  <si>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</si>
  <si>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</si>
  <si>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</si>
  <si>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</si>
  <si>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</si>
  <si>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</si>
  <si>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</si>
  <si>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</si>
  <si>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</si>
  <si>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</si>
  <si>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</si>
  <si>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</si>
  <si>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</si>
  <si>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</si>
  <si>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</si>
  <si>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</si>
  <si>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</si>
  <si>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</si>
  <si>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</si>
  <si>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</si>
  <si>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</si>
  <si>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</si>
  <si>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</si>
  <si>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</si>
  <si>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</si>
  <si>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</si>
  <si>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</si>
  <si>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</si>
  <si>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</si>
  <si>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</si>
  <si>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</si>
  <si>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</si>
  <si>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</si>
  <si>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</si>
  <si>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</si>
  <si>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</si>
  <si>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</si>
  <si>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</si>
  <si>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</si>
  <si>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</si>
  <si>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</si>
  <si>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</si>
  <si>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</si>
  <si>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</si>
  <si>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</si>
  <si>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</si>
  <si>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</si>
  <si>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</si>
  <si>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</si>
  <si>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</si>
  <si>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</si>
  <si>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</si>
  <si>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</si>
  <si>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</si>
  <si>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</si>
  <si>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</si>
  <si>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</si>
  <si>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</si>
  <si>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</si>
  <si>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</si>
  <si>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</si>
  <si>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</si>
  <si>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</si>
  <si>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</si>
  <si>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</si>
  <si>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</si>
  <si>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</si>
  <si>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</si>
  <si>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</si>
  <si>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</si>
  <si>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</si>
  <si>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</si>
  <si>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</si>
  <si>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</si>
  <si>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</si>
  <si>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</si>
  <si>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</si>
  <si>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</si>
  <si>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</si>
  <si>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</si>
  <si>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</si>
  <si>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</si>
  <si>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</si>
  <si>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</si>
  <si>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</si>
  <si>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</si>
  <si>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</si>
  <si>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</si>
  <si>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</si>
  <si>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</si>
  <si>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</si>
  <si>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</si>
  <si>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</si>
  <si>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</si>
  <si>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</si>
  <si>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</si>
  <si>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</si>
  <si>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</si>
  <si>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</si>
  <si>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</si>
  <si>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</si>
  <si>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</si>
  <si>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</si>
  <si>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</si>
  <si>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</si>
  <si>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</si>
  <si>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</si>
  <si>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</si>
  <si>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</si>
  <si>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</si>
  <si>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</si>
  <si>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</si>
  <si>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</si>
  <si>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</si>
  <si>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</si>
  <si>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</si>
  <si>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</si>
  <si>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</si>
  <si>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</si>
  <si>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</si>
  <si>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</si>
  <si>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</si>
  <si>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</si>
  <si>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</si>
  <si>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</si>
  <si>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</si>
  <si>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</si>
  <si>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</si>
  <si>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</si>
  <si>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</si>
  <si>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</si>
  <si>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</si>
  <si>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</si>
  <si>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</si>
  <si>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</si>
  <si>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</si>
  <si>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</si>
  <si>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</si>
  <si>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</si>
  <si>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</si>
  <si>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</si>
  <si>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</si>
  <si>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</si>
  <si>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</si>
  <si>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</si>
  <si>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</si>
  <si>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</si>
  <si>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</si>
  <si>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</si>
  <si>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</si>
  <si>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</si>
  <si>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</si>
  <si>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</si>
  <si>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</si>
  <si>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</si>
  <si>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</si>
  <si>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</si>
  <si>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</si>
  <si>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</si>
  <si>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</si>
  <si>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</si>
  <si>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</si>
  <si>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</si>
  <si>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</si>
  <si>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</si>
  <si>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</si>
  <si>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</si>
  <si>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</si>
  <si>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</si>
  <si>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</si>
  <si>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</si>
  <si>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</si>
  <si>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</si>
  <si>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</si>
  <si>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</si>
  <si>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</si>
  <si>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</si>
  <si>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</si>
  <si>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</si>
  <si>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</si>
  <si>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</si>
  <si>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</si>
  <si>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</si>
  <si>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</si>
  <si>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</si>
  <si>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</si>
  <si>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</si>
  <si>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</si>
  <si>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</si>
  <si>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</si>
  <si>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</si>
  <si>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</si>
  <si>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</si>
  <si>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</si>
  <si>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</si>
  <si>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</si>
  <si>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</si>
  <si>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</si>
  <si>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</si>
  <si>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</si>
  <si>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</si>
  <si>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</si>
  <si>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</si>
  <si>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</si>
  <si>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</si>
  <si>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</si>
  <si>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</si>
  <si>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</si>
  <si>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</si>
  <si>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</si>
  <si>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</si>
  <si>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</si>
  <si>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</si>
  <si>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</si>
  <si>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</si>
  <si>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</si>
  <si>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</si>
  <si>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</si>
  <si>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</si>
  <si>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</si>
  <si>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</si>
  <si>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</si>
  <si>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</si>
  <si>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</si>
  <si>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</si>
  <si>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</si>
  <si>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</si>
  <si>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</si>
  <si>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</si>
  <si>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</si>
  <si>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</si>
  <si>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</si>
  <si>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</si>
  <si>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</si>
  <si>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</si>
  <si>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</si>
  <si>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</si>
  <si>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</si>
  <si>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</si>
  <si>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</si>
  <si>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</si>
  <si>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</si>
  <si>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</si>
  <si>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</si>
  <si>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</si>
  <si>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</si>
  <si>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</si>
  <si>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</si>
  <si>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</si>
  <si>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</si>
  <si>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</si>
  <si>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</si>
  <si>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</si>
  <si>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</si>
  <si>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</si>
  <si>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</si>
  <si>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</si>
  <si>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</si>
  <si>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</si>
  <si>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</si>
  <si>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</si>
  <si>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</si>
  <si>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</si>
  <si>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</si>
  <si>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</si>
  <si>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</si>
  <si>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</si>
  <si>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</si>
  <si>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</si>
  <si>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</si>
  <si>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</si>
  <si>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</si>
  <si>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</si>
  <si>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</si>
  <si>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</si>
  <si>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</si>
  <si>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</si>
  <si>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</si>
  <si>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</si>
  <si>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</si>
  <si>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</si>
  <si>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</si>
  <si>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</si>
  <si>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</si>
  <si>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</si>
  <si>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</si>
  <si>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</si>
  <si>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</si>
  <si>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</si>
  <si>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</si>
  <si>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</si>
  <si>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</si>
  <si>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</si>
  <si>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</si>
  <si>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</si>
  <si>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</si>
  <si>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</si>
  <si>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</si>
  <si>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</si>
  <si>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</si>
  <si>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</si>
  <si>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</si>
  <si>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</si>
  <si>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</si>
  <si>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</si>
  <si>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</si>
  <si>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</si>
  <si>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</si>
  <si>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</si>
  <si>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</si>
  <si>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</si>
  <si>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</si>
  <si>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</si>
  <si>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</si>
  <si>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</si>
  <si>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</si>
  <si>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</si>
  <si>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</si>
  <si>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</si>
  <si>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</si>
  <si>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</si>
  <si>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</si>
  <si>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</si>
  <si>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</si>
  <si>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</si>
  <si>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</si>
  <si>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</si>
  <si>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</si>
  <si>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</si>
  <si>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</si>
  <si>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</si>
  <si>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</si>
  <si>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</si>
  <si>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</si>
  <si>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</si>
  <si>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</si>
  <si>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</si>
  <si>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</si>
  <si>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</si>
  <si>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</si>
  <si>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</si>
  <si>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</si>
  <si>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</si>
  <si>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</si>
  <si>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</si>
  <si>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</si>
  <si>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</si>
  <si>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</si>
  <si>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</si>
  <si>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</si>
  <si>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</si>
  <si>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</si>
  <si>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</si>
  <si>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</si>
  <si>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</si>
  <si>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</si>
  <si>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</si>
  <si>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</si>
  <si>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</si>
  <si>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</si>
  <si>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</si>
  <si>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</si>
  <si>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</si>
  <si>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</si>
  <si>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</si>
  <si>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</si>
  <si>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</si>
  <si>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</si>
  <si>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</si>
  <si>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</si>
  <si>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</si>
  <si>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</si>
  <si>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</si>
  <si>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</si>
  <si>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</si>
  <si>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</si>
  <si>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</si>
  <si>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</si>
  <si>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</si>
  <si>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</si>
  <si>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</si>
  <si>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</si>
  <si>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</si>
  <si>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</si>
  <si>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</si>
  <si>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</si>
  <si>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</si>
  <si>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</si>
  <si>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</si>
  <si>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</si>
  <si>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</si>
  <si>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</si>
  <si>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</si>
  <si>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</si>
  <si>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</si>
  <si>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</si>
  <si>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</si>
  <si>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</si>
  <si>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</si>
  <si>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</si>
  <si>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</si>
  <si>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</si>
  <si>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</si>
  <si>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</si>
  <si>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</si>
  <si>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</si>
  <si>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</si>
  <si>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</si>
  <si>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</si>
  <si>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</si>
  <si>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</si>
  <si>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</si>
  <si>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</si>
  <si>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</si>
  <si>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</si>
  <si>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</si>
  <si>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</si>
  <si>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</si>
  <si>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</si>
  <si>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</si>
  <si>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</si>
  <si>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</si>
  <si>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</si>
  <si>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</si>
  <si>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</si>
  <si>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</si>
  <si>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</si>
  <si>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</si>
  <si>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</si>
  <si>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</si>
  <si>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</si>
  <si>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</si>
  <si>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</si>
  <si>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</si>
  <si>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</si>
  <si>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</si>
  <si>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</si>
  <si>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</si>
  <si>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</si>
  <si>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</si>
  <si>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</si>
  <si>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</si>
  <si>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</si>
  <si>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</si>
  <si>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</si>
  <si>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</si>
  <si>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</si>
  <si>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</si>
  <si>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</si>
  <si>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</si>
  <si>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</si>
  <si>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</si>
  <si>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</si>
  <si>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</si>
  <si>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</si>
  <si>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</si>
  <si>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</si>
  <si>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</si>
  <si>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</si>
  <si>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</si>
  <si>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</si>
  <si>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</si>
  <si>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</si>
  <si>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</si>
  <si>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</si>
  <si>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</si>
  <si>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</si>
  <si>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</si>
  <si>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</si>
  <si>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</si>
  <si>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</si>
  <si>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</si>
  <si>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</si>
  <si>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</si>
  <si>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</si>
  <si>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</si>
  <si>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</si>
  <si>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</si>
  <si>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</si>
  <si>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</si>
  <si>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</si>
  <si>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</si>
  <si>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</si>
  <si>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</si>
  <si>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</si>
  <si>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</si>
  <si>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</si>
  <si>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</si>
  <si>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</si>
  <si>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</si>
  <si>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</si>
  <si>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</si>
  <si>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</si>
  <si>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</si>
  <si>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</si>
  <si>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</si>
  <si>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</si>
  <si>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</si>
  <si>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</si>
  <si>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</si>
  <si>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</si>
  <si>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</si>
  <si>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</si>
  <si>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</si>
  <si>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</si>
  <si>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</si>
  <si>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</si>
  <si>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</si>
  <si>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</si>
  <si>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</si>
  <si>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</si>
  <si>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</si>
  <si>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</si>
  <si>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</si>
  <si>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</si>
  <si>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</si>
  <si>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</si>
  <si>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</si>
  <si>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</si>
  <si>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</si>
  <si>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</si>
  <si>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</si>
  <si>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</si>
  <si>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</si>
  <si>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</si>
  <si>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</si>
  <si>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</si>
  <si>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</si>
  <si>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</si>
  <si>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</si>
  <si>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</si>
  <si>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</si>
  <si>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</si>
  <si>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</si>
  <si>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</si>
  <si>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</si>
  <si>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</si>
  <si>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</si>
  <si>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</si>
  <si>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</si>
  <si>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</si>
  <si>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</si>
  <si>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</si>
  <si>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</si>
  <si>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</si>
  <si>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</si>
  <si>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</si>
  <si>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</si>
  <si>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</si>
  <si>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</si>
  <si>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</si>
  <si>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</si>
  <si>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</si>
  <si>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</si>
  <si>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</si>
  <si>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</si>
  <si>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</si>
  <si>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</si>
  <si>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</si>
  <si>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</si>
  <si>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</si>
  <si>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</si>
  <si>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</si>
  <si>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</si>
  <si>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</si>
  <si>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</si>
  <si>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</si>
  <si>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</si>
  <si>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</si>
  <si>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</si>
  <si>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</si>
  <si>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</si>
  <si>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</si>
  <si>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</si>
  <si>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</si>
  <si>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</si>
  <si>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</si>
  <si>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</si>
  <si>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</si>
  <si>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</si>
  <si>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</si>
  <si>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</si>
  <si>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</si>
  <si>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</si>
  <si>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</si>
  <si>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</si>
  <si>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</si>
  <si>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</si>
  <si>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</si>
  <si>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</si>
  <si>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</si>
  <si>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</si>
  <si>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</si>
  <si>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</si>
  <si>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</si>
  <si>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</si>
  <si>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</si>
  <si>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</si>
  <si>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</si>
  <si>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</si>
  <si>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</si>
  <si>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</si>
  <si>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</si>
  <si>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</si>
  <si>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</si>
  <si>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</si>
  <si>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</si>
  <si>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</si>
  <si>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</si>
  <si>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</si>
  <si>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</si>
  <si>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</si>
  <si>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</si>
  <si>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</si>
  <si>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</si>
  <si>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</si>
  <si>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</si>
  <si>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</si>
  <si>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</si>
  <si>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</si>
  <si>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</si>
  <si>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</si>
  <si>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</si>
  <si>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</si>
  <si>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</si>
  <si>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</si>
  <si>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</si>
  <si>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</si>
  <si>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</si>
  <si>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</si>
  <si>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</si>
  <si>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</si>
  <si>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</si>
  <si>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</si>
  <si>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</si>
  <si>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</si>
  <si>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</si>
  <si>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</si>
  <si>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</si>
  <si>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</si>
  <si>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</si>
  <si>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</si>
  <si>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</si>
  <si>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</si>
  <si>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</si>
  <si>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</si>
  <si>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</si>
  <si>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</si>
  <si>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</si>
  <si>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</si>
  <si>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</si>
  <si>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</si>
  <si>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</si>
  <si>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</si>
  <si>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</si>
  <si>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</si>
  <si>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</si>
  <si>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</si>
  <si>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</si>
  <si>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</si>
  <si>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</si>
  <si>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</si>
  <si>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</si>
  <si>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</si>
  <si>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</si>
  <si>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</si>
  <si>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</si>
  <si>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</si>
  <si>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</si>
  <si>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</si>
  <si>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</si>
  <si>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</si>
  <si>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</si>
  <si>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</si>
  <si>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</si>
  <si>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</si>
  <si>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</si>
  <si>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</si>
  <si>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</si>
  <si>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</si>
  <si>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</si>
  <si>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</si>
  <si>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</si>
  <si>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</si>
  <si>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</si>
  <si>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</si>
  <si>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</si>
  <si>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</si>
  <si>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</si>
  <si>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</si>
  <si>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</si>
  <si>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</si>
  <si>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</si>
  <si>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</si>
  <si>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</si>
  <si>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</si>
  <si>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</si>
  <si>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</si>
  <si>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</si>
  <si>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</si>
  <si>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</si>
  <si>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</si>
  <si>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</si>
  <si>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</si>
  <si>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</si>
  <si>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</si>
  <si>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</si>
  <si>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</si>
  <si>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</si>
  <si>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</si>
  <si>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</si>
  <si>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</si>
  <si>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</si>
  <si>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</si>
  <si>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</si>
  <si>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</si>
  <si>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</si>
  <si>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</si>
  <si>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</si>
  <si>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</si>
  <si>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</si>
  <si>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</si>
  <si>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</si>
  <si>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</si>
  <si>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</si>
  <si>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</si>
  <si>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</si>
  <si>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</si>
  <si>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</si>
  <si>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</si>
  <si>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</si>
  <si>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</si>
  <si>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</si>
  <si>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</si>
  <si>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</si>
  <si>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</si>
  <si>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</si>
  <si>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</si>
  <si>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</si>
  <si>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</si>
  <si>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</si>
  <si>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</si>
  <si>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</si>
  <si>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</si>
  <si>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</si>
  <si>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</si>
  <si>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</si>
  <si>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</si>
  <si>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</si>
  <si>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</si>
  <si>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</si>
  <si>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</si>
  <si>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</si>
  <si>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</si>
  <si>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</si>
  <si>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</si>
  <si>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</si>
  <si>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</si>
  <si>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</si>
  <si>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</si>
  <si>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</si>
  <si>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</si>
  <si>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</si>
  <si>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</si>
  <si>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</si>
  <si>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</si>
  <si>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</si>
  <si>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</si>
  <si>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</si>
  <si>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</si>
  <si>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</si>
  <si>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</si>
  <si>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</si>
  <si>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</si>
  <si>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</si>
  <si>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</si>
  <si>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</si>
  <si>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</si>
  <si>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</si>
  <si>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</si>
  <si>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</si>
  <si>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</si>
  <si>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</si>
  <si>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</si>
  <si>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</si>
  <si>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</si>
  <si>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</si>
  <si>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</si>
  <si>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</si>
  <si>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</si>
  <si>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</si>
  <si>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</si>
  <si>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</si>
  <si>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</si>
  <si>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</si>
  <si>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</si>
  <si>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</si>
  <si>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</si>
  <si>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</si>
  <si>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</si>
  <si>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</si>
  <si>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</si>
  <si>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</si>
  <si>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</si>
  <si>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</si>
  <si>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</si>
  <si>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</si>
  <si>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</si>
  <si>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</si>
  <si>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</si>
  <si>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</si>
  <si>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</si>
  <si>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</si>
  <si>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</si>
  <si>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</si>
  <si>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</si>
  <si>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</si>
  <si>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</si>
  <si>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</si>
  <si>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</si>
  <si>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</si>
  <si>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</si>
  <si>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</si>
  <si>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</si>
  <si>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</si>
  <si>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</si>
  <si>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</si>
  <si>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</si>
  <si>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</si>
  <si>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</si>
  <si>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</si>
  <si>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</si>
  <si>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</si>
  <si>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</si>
  <si>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</si>
  <si>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</si>
  <si>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</si>
  <si>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</si>
  <si>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</si>
  <si>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</si>
  <si>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</si>
  <si>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</si>
  <si>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</si>
  <si>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</si>
  <si>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</si>
  <si>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</si>
  <si>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</si>
  <si>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</si>
  <si>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</si>
  <si>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</si>
  <si>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</si>
  <si>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</si>
  <si>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</si>
  <si>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</si>
  <si>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</si>
  <si>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</si>
  <si>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</si>
  <si>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</si>
  <si>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</si>
  <si>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</si>
  <si>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</si>
  <si>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</si>
  <si>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</si>
  <si>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</si>
  <si>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</si>
  <si>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</si>
  <si>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</si>
  <si>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</si>
  <si>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</si>
  <si>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</si>
  <si>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</si>
  <si>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</si>
  <si>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</si>
  <si>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</si>
  <si>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</si>
  <si>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</si>
  <si>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</si>
  <si>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</si>
  <si>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</si>
  <si>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</si>
  <si>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</si>
  <si>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</si>
  <si>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</si>
  <si>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</si>
  <si>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</si>
  <si>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</si>
  <si>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</si>
  <si>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</si>
  <si>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</si>
  <si>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</si>
  <si>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</si>
  <si>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</si>
  <si>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</si>
  <si>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</si>
  <si>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</si>
  <si>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</si>
  <si>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</si>
  <si>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</si>
  <si>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</si>
  <si>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</si>
  <si>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</si>
  <si>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</si>
  <si>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</si>
  <si>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</si>
  <si>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</si>
  <si>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</si>
  <si>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</si>
  <si>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</si>
  <si>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</si>
  <si>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</si>
  <si>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</si>
  <si>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</si>
  <si>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</si>
  <si>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</si>
  <si>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</si>
  <si>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</si>
  <si>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</si>
  <si>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</si>
  <si>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</si>
  <si>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</si>
  <si>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</si>
  <si>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</si>
  <si>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</si>
  <si>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</si>
  <si>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</si>
  <si>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</si>
  <si>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</si>
  <si>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</si>
  <si>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</si>
  <si>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</si>
  <si>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</si>
  <si>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</si>
  <si>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</si>
  <si>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</si>
  <si>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</si>
  <si>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</si>
  <si>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</si>
  <si>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</si>
  <si>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</si>
  <si>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</si>
  <si>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</si>
  <si>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</si>
  <si>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</si>
  <si>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</si>
  <si>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</si>
  <si>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</si>
  <si>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</si>
  <si>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</si>
  <si>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</si>
  <si>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</si>
  <si>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</si>
  <si>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</si>
  <si>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</si>
  <si>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</si>
  <si>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</si>
  <si>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</si>
  <si>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</si>
  <si>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</si>
  <si>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</si>
  <si>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</si>
  <si>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</si>
  <si>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</si>
  <si>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</si>
  <si>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</si>
  <si>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</si>
  <si>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</si>
  <si>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</si>
  <si>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</si>
  <si>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</si>
  <si>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</si>
  <si>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</si>
  <si>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</si>
  <si>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</si>
  <si>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</si>
  <si>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</si>
  <si>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</si>
  <si>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</si>
  <si>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</si>
  <si>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</si>
  <si>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</si>
  <si>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</si>
  <si>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</si>
  <si>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</si>
  <si>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</si>
  <si>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</si>
  <si>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</si>
  <si>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</si>
  <si>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</si>
  <si>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</si>
  <si>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</si>
  <si>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</si>
  <si>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</si>
  <si>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</si>
  <si>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</si>
  <si>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</si>
  <si>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</si>
  <si>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</si>
  <si>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</si>
  <si>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</si>
  <si>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</si>
  <si>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</si>
  <si>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</si>
  <si>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</si>
  <si>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</si>
  <si>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</si>
  <si>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</si>
  <si>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</si>
  <si>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</si>
  <si>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</si>
  <si>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</si>
  <si>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</si>
  <si>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</si>
  <si>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</si>
  <si>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</si>
  <si>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</si>
  <si>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</si>
  <si>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</si>
  <si>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</si>
  <si>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</si>
  <si>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</si>
  <si>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</si>
  <si>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</si>
  <si>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</si>
  <si>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</si>
  <si>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</si>
  <si>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</si>
  <si>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</si>
  <si>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</si>
  <si>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</si>
  <si>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</si>
  <si>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</si>
  <si>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</si>
  <si>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</si>
  <si>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</si>
  <si>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</si>
  <si>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</si>
  <si>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</si>
  <si>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</si>
  <si>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</si>
  <si>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</si>
  <si>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</si>
  <si>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</si>
  <si>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</si>
  <si>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</si>
  <si>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</si>
  <si>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</si>
  <si>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</si>
  <si>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</si>
  <si>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</si>
  <si>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</si>
  <si>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</si>
  <si>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</si>
  <si>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</si>
  <si>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</si>
  <si>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</si>
  <si>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</si>
  <si>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</si>
  <si>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</si>
  <si>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</si>
  <si>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</si>
  <si>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</si>
  <si>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</si>
  <si>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</si>
  <si>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</si>
  <si>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</si>
  <si>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</si>
  <si>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</si>
  <si>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</si>
  <si>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</si>
  <si>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</si>
  <si>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</si>
  <si>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</si>
  <si>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</si>
  <si>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</si>
  <si>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</si>
  <si>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</si>
  <si>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</si>
  <si>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</si>
  <si>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</si>
  <si>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</si>
  <si>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</si>
  <si>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</si>
  <si>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</si>
  <si>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</si>
  <si>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</si>
  <si>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</si>
  <si>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</si>
  <si>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</si>
  <si>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</si>
  <si>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</si>
  <si>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</si>
  <si>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</si>
  <si>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</si>
  <si>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</si>
  <si>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</si>
  <si>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</si>
  <si>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</si>
  <si>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</si>
  <si>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</si>
  <si>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</si>
  <si>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</si>
  <si>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</si>
  <si>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</si>
  <si>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</si>
  <si>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</si>
  <si>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</si>
  <si>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</si>
  <si>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</si>
  <si>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</si>
  <si>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</si>
  <si>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</si>
  <si>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</si>
  <si>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</si>
  <si>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</si>
  <si>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</si>
  <si>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</si>
  <si>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</si>
  <si>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</si>
  <si>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</si>
  <si>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</si>
  <si>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</si>
  <si>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</si>
  <si>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</si>
  <si>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</si>
  <si>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</si>
  <si>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</si>
  <si>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</si>
  <si>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</si>
  <si>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</si>
  <si>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</si>
  <si>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</si>
  <si>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</si>
  <si>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</si>
  <si>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</si>
  <si>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</si>
  <si>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</si>
  <si>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</si>
  <si>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</si>
  <si>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</si>
  <si>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</si>
  <si>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</si>
  <si>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</si>
  <si>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</si>
  <si>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</si>
  <si>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</si>
  <si>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</si>
  <si>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</si>
  <si>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</si>
  <si>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</si>
  <si>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</si>
  <si>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</si>
  <si>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</si>
  <si>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</si>
  <si>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</si>
  <si>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</si>
  <si>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</si>
  <si>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</si>
  <si>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</si>
  <si>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</si>
  <si>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</si>
  <si>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</si>
  <si>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</si>
  <si>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</si>
  <si>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</si>
  <si>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</si>
  <si>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</si>
  <si>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</si>
  <si>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</si>
  <si>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</si>
  <si>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</si>
  <si>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</si>
  <si>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</si>
  <si>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</si>
  <si>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</si>
  <si>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</si>
  <si>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</si>
  <si>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</si>
  <si>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</si>
  <si>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</si>
  <si>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</si>
  <si>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</si>
  <si>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</si>
  <si>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</si>
  <si>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</si>
  <si>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</si>
  <si>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</si>
  <si>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</si>
  <si>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</si>
  <si>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</si>
  <si>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</si>
  <si>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</si>
  <si>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</si>
  <si>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</si>
  <si>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</si>
  <si>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</si>
  <si>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</si>
  <si>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</si>
  <si>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</si>
  <si>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</si>
  <si>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</si>
  <si>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</si>
  <si>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</si>
  <si>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</si>
  <si>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</si>
  <si>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</si>
  <si>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</si>
  <si>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</si>
  <si>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</si>
  <si>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</si>
  <si>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</si>
  <si>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</si>
  <si>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</si>
  <si>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</si>
  <si>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</si>
  <si>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</si>
  <si>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</si>
  <si>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</si>
  <si>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</si>
  <si>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</si>
  <si>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</si>
  <si>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</si>
  <si>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</si>
  <si>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</si>
  <si>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</si>
  <si>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</si>
  <si>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</si>
  <si>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</si>
  <si>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</si>
  <si>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</si>
  <si>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</si>
  <si>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</si>
  <si>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</si>
  <si>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</si>
  <si>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</si>
  <si>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</si>
  <si>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</si>
  <si>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</si>
  <si>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</si>
  <si>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</si>
  <si>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</si>
  <si>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</si>
  <si>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</si>
  <si>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</si>
  <si>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</si>
  <si>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</si>
  <si>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</si>
  <si>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</si>
  <si>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</si>
  <si>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</si>
  <si>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</si>
  <si>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</si>
  <si>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</si>
  <si>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</si>
  <si>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</si>
  <si>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</si>
  <si>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</si>
  <si>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</si>
  <si>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</si>
  <si>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</si>
  <si>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</si>
  <si>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</si>
  <si>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</si>
  <si>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</si>
  <si>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</si>
  <si>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</si>
  <si>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</si>
  <si>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</si>
  <si>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</si>
  <si>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</si>
  <si>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</si>
  <si>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</si>
  <si>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</si>
  <si>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</si>
  <si>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</si>
  <si>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</si>
  <si>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</si>
  <si>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</si>
  <si>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</si>
  <si>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</si>
  <si>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</si>
  <si>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</si>
  <si>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</si>
  <si>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</si>
  <si>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</si>
  <si>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</si>
  <si>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</si>
  <si>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</si>
  <si>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</si>
  <si>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</si>
  <si>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</si>
  <si>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</si>
  <si>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</si>
  <si>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</si>
  <si>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</si>
  <si>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</si>
  <si>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</si>
  <si>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</si>
  <si>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</si>
  <si>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</si>
  <si>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</si>
  <si>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</si>
  <si>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</si>
  <si>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</si>
  <si>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</si>
  <si>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</si>
  <si>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</si>
  <si>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</si>
  <si>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</si>
  <si>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</si>
  <si>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</si>
  <si>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</si>
  <si>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</si>
  <si>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</si>
  <si>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</si>
  <si>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</si>
  <si>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</si>
  <si>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</si>
  <si>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</si>
  <si>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</si>
  <si>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</si>
  <si>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</si>
  <si>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</si>
  <si>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</si>
  <si>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</si>
  <si>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</si>
  <si>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</si>
  <si>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</si>
  <si>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</si>
  <si>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</si>
  <si>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</si>
  <si>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</si>
  <si>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</si>
  <si>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</si>
  <si>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</si>
  <si>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</si>
  <si>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</si>
  <si>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</si>
  <si>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</si>
  <si>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</si>
  <si>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</si>
  <si>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</si>
  <si>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</si>
  <si>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</si>
  <si>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</si>
  <si>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</si>
  <si>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</si>
  <si>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</si>
  <si>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</si>
  <si>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</si>
  <si>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</si>
  <si>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</si>
  <si>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</si>
  <si>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</si>
  <si>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</si>
  <si>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</si>
  <si>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</si>
  <si>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</si>
  <si>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</si>
  <si>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</si>
  <si>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</si>
  <si>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</si>
  <si>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</si>
  <si>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</si>
  <si>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</si>
  <si>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</si>
  <si>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</si>
  <si>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</si>
  <si>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</si>
  <si>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</si>
  <si>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</si>
  <si>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</si>
  <si>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</si>
  <si>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</si>
  <si>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</si>
  <si>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</si>
  <si>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</si>
  <si>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</si>
  <si>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</si>
  <si>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</si>
  <si>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</si>
  <si>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</si>
  <si>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</si>
  <si>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</si>
  <si>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</si>
  <si>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</si>
  <si>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</si>
  <si>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</si>
  <si>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</si>
  <si>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</si>
  <si>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</si>
  <si>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</si>
  <si>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</si>
  <si>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</si>
  <si>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</si>
  <si>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</si>
  <si>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</si>
  <si>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</si>
  <si>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</si>
  <si>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</si>
  <si>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</si>
  <si>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</si>
  <si>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</si>
  <si>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</si>
  <si>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</si>
  <si>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</si>
  <si>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</si>
  <si>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</si>
  <si>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</si>
  <si>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</si>
  <si>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</si>
  <si>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</si>
  <si>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</si>
  <si>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</si>
  <si>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</si>
  <si>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</si>
  <si>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</si>
  <si>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</si>
  <si>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</si>
  <si>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</si>
  <si>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</si>
  <si>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</si>
  <si>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</si>
  <si>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</si>
  <si>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</si>
  <si>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</si>
  <si>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</si>
  <si>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</si>
  <si>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</si>
  <si>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</si>
  <si>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</si>
  <si>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</si>
  <si>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</si>
  <si>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</si>
  <si>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</si>
  <si>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</si>
  <si>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</si>
  <si>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</si>
  <si>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</si>
  <si>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</si>
  <si>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</si>
  <si>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</si>
  <si>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</si>
  <si>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</si>
  <si>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</si>
  <si>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</si>
  <si>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</si>
  <si>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</si>
  <si>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</si>
  <si>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</si>
  <si>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</si>
  <si>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</si>
  <si>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</si>
  <si>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</si>
  <si>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</si>
  <si>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</si>
  <si>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</si>
  <si>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</si>
  <si>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</si>
  <si>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</si>
  <si>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</si>
  <si>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</si>
  <si>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</si>
  <si>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</si>
  <si>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</si>
  <si>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</si>
  <si>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</si>
  <si>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</si>
  <si>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</si>
  <si>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</si>
  <si>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</si>
  <si>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</si>
  <si>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</si>
  <si>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</si>
  <si>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</si>
  <si>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</si>
  <si>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</si>
  <si>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</si>
  <si>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</si>
  <si>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</si>
  <si>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</si>
  <si>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</si>
  <si>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</si>
  <si>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</si>
  <si>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</si>
  <si>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</si>
  <si>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</si>
  <si>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</si>
  <si>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</si>
  <si>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</si>
  <si>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</si>
  <si>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</si>
  <si>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</si>
  <si>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</si>
  <si>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</si>
  <si>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</si>
  <si>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</si>
  <si>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</si>
  <si>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</si>
  <si>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</si>
  <si>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</si>
  <si>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</si>
  <si>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</si>
  <si>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</si>
  <si>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</si>
  <si>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</si>
  <si>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</si>
  <si>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</si>
  <si>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</si>
  <si>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</si>
  <si>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</si>
  <si>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</si>
  <si>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</si>
  <si>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</si>
  <si>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</si>
  <si>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</si>
  <si>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</si>
  <si>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</si>
  <si>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</si>
  <si>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</si>
  <si>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</si>
  <si>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</si>
  <si>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</si>
  <si>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</si>
  <si>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</si>
  <si>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</si>
  <si>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</si>
  <si>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</si>
  <si>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</si>
  <si>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</si>
  <si>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</si>
  <si>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</si>
  <si>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</si>
  <si>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</si>
  <si>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</si>
  <si>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</si>
  <si>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</si>
  <si>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</si>
  <si>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</si>
  <si>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</si>
  <si>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</si>
  <si>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</si>
  <si>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</si>
  <si>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</si>
  <si>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</si>
  <si>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</si>
  <si>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</si>
  <si>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</si>
  <si>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</si>
  <si>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</si>
  <si>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</si>
  <si>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</si>
  <si>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</si>
  <si>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</si>
  <si>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</si>
  <si>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</si>
  <si>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</si>
  <si>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</si>
  <si>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</si>
  <si>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</si>
  <si>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</si>
  <si>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</si>
  <si>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</si>
  <si>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</si>
  <si>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</si>
  <si>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</si>
  <si>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</si>
  <si>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</si>
  <si>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</si>
  <si>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</si>
  <si>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</si>
  <si>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</si>
  <si>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</si>
  <si>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</si>
  <si>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</si>
  <si>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</si>
  <si>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</si>
  <si>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</si>
  <si>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</si>
  <si>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</si>
  <si>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</si>
  <si>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</si>
  <si>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</si>
  <si>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</si>
  <si>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</si>
  <si>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</si>
  <si>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</si>
  <si>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</si>
  <si>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</si>
  <si>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</si>
  <si>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</si>
  <si>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</si>
  <si>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</si>
  <si>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</si>
  <si>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</si>
  <si>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</si>
  <si>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</si>
  <si>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</si>
  <si>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</si>
  <si>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</si>
  <si>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</si>
  <si>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</si>
  <si>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</si>
  <si>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</si>
  <si>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</si>
  <si>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</si>
  <si>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</si>
  <si>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</si>
  <si>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</si>
  <si>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</si>
  <si>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</si>
  <si>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</si>
  <si>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</si>
  <si>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</si>
  <si>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</si>
  <si>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</si>
  <si>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</si>
  <si>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</si>
  <si>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</si>
  <si>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</si>
  <si>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</si>
  <si>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</si>
  <si>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</si>
  <si>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</si>
  <si>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</si>
  <si>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</si>
  <si>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</si>
  <si>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</si>
  <si>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</si>
  <si>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</si>
  <si>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</si>
  <si>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</si>
  <si>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</si>
  <si>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</si>
  <si>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</si>
  <si>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</si>
  <si>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</si>
  <si>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</si>
  <si>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</si>
  <si>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</si>
  <si>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</si>
  <si>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</si>
  <si>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</si>
  <si>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</si>
  <si>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</si>
  <si>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</si>
  <si>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</si>
  <si>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</si>
  <si>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</si>
  <si>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</si>
  <si>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</si>
  <si>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</si>
  <si>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</si>
  <si>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</si>
  <si>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</si>
  <si>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</si>
  <si>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</si>
  <si>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</si>
  <si>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</si>
  <si>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</si>
  <si>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</si>
  <si>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</si>
  <si>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</si>
  <si>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</si>
  <si>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</si>
  <si>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</si>
  <si>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</si>
  <si>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</si>
  <si>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</si>
  <si>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</si>
  <si>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</si>
  <si>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</si>
  <si>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</si>
  <si>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</si>
  <si>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</si>
  <si>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</si>
  <si>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</si>
  <si>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</si>
  <si>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</si>
  <si>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</si>
  <si>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</si>
  <si>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</si>
  <si>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</si>
  <si>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</si>
  <si>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</si>
  <si>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</si>
  <si>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</si>
  <si>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</si>
  <si>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</si>
  <si>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</si>
  <si>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</si>
  <si>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</si>
  <si>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</si>
  <si>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</si>
  <si>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</si>
  <si>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</si>
  <si>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</si>
  <si>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</si>
  <si>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</si>
  <si>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</si>
  <si>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</si>
  <si>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</si>
  <si>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</si>
  <si>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</si>
  <si>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</si>
  <si>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</si>
  <si>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</si>
  <si>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</si>
  <si>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</si>
  <si>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</si>
  <si>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</si>
  <si>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</si>
  <si>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</si>
  <si>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</si>
  <si>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</si>
  <si>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</si>
  <si>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</si>
  <si>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</si>
  <si>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</si>
  <si>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</si>
  <si>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</si>
  <si>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</si>
  <si>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</si>
  <si>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</si>
  <si>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</si>
  <si>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</si>
  <si>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</si>
  <si>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</si>
  <si>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</si>
  <si>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</si>
  <si>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</si>
  <si>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</si>
  <si>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</si>
  <si>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</si>
  <si>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</si>
  <si>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</si>
  <si>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</si>
  <si>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</si>
  <si>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</si>
  <si>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</si>
  <si>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</si>
  <si>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</si>
  <si>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</si>
  <si>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</si>
  <si>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</si>
  <si>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</si>
  <si>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</si>
  <si>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</si>
  <si>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</si>
  <si>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</si>
  <si>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</si>
  <si>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</si>
  <si>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</si>
  <si>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</si>
  <si>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</si>
  <si>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</si>
  <si>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</si>
  <si>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</si>
  <si>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</si>
  <si>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</si>
  <si>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</si>
  <si>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</si>
  <si>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</si>
  <si>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</si>
  <si>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</si>
  <si>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</si>
  <si>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</si>
  <si>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</si>
  <si>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</si>
  <si>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</si>
  <si>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</si>
  <si>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</si>
  <si>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</si>
  <si>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</si>
  <si>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</si>
  <si>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</si>
  <si>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</si>
  <si>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</si>
  <si>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</si>
  <si>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</si>
  <si>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</si>
  <si>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</si>
  <si>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</si>
  <si>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</si>
  <si>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</si>
  <si>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</si>
  <si>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</si>
  <si>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</si>
  <si>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</si>
  <si>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</si>
  <si>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</si>
  <si>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</si>
  <si>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</si>
  <si>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</si>
  <si>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</si>
  <si>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</si>
  <si>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</si>
  <si>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</si>
  <si>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</si>
  <si>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</si>
  <si>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</si>
  <si>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</si>
  <si>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</si>
  <si>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</si>
  <si>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</si>
  <si>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</si>
  <si>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</si>
  <si>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</si>
  <si>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</si>
  <si>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</si>
  <si>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</si>
  <si>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</si>
  <si>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</si>
  <si>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</si>
  <si>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</si>
  <si>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</si>
  <si>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</si>
  <si>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</si>
  <si>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</si>
  <si>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</si>
  <si>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</si>
  <si>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</si>
  <si>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</si>
  <si>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</si>
  <si>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</si>
  <si>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</si>
  <si>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</si>
  <si>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</si>
  <si>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</si>
  <si>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</si>
  <si>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</si>
  <si>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</si>
  <si>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</si>
  <si>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</si>
  <si>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</si>
  <si>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</si>
  <si>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</si>
  <si>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</si>
  <si>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</si>
  <si>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</si>
  <si>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</si>
  <si>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</si>
  <si>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</si>
  <si>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</si>
  <si>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</si>
  <si>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</si>
  <si>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</si>
  <si>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</si>
  <si>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</si>
  <si>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</si>
  <si>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</si>
  <si>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</si>
  <si>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</si>
  <si>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</si>
  <si>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</si>
  <si>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</si>
  <si>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</si>
  <si>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</si>
  <si>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</si>
  <si>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</si>
  <si>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</si>
  <si>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</si>
  <si>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</si>
  <si>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</si>
  <si>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</si>
  <si>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</si>
  <si>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</si>
  <si>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</si>
  <si>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</si>
  <si>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</si>
  <si>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</si>
  <si>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</si>
  <si>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</si>
  <si>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</si>
  <si>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</si>
  <si>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</si>
  <si>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</si>
  <si>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</si>
  <si>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</si>
  <si>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</si>
  <si>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</si>
  <si>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</si>
  <si>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</si>
  <si>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</si>
  <si>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</si>
  <si>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</si>
  <si>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</si>
  <si>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</si>
  <si>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</si>
  <si>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</si>
  <si>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</si>
  <si>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</si>
  <si>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</si>
  <si>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</si>
  <si>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</si>
  <si>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</si>
  <si>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</si>
  <si>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</si>
  <si>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</si>
  <si>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</si>
  <si>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</si>
  <si>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</si>
  <si>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</si>
  <si>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</si>
  <si>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</si>
  <si>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</si>
  <si>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</si>
  <si>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</si>
  <si>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</si>
  <si>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</si>
  <si>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</si>
  <si>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</si>
  <si>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</si>
  <si>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</si>
  <si>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</si>
  <si>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</si>
  <si>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</si>
  <si>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</si>
  <si>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</si>
  <si>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</si>
  <si>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</si>
  <si>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</si>
  <si>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</si>
  <si>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</si>
  <si>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</si>
  <si>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</si>
  <si>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</si>
  <si>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</si>
  <si>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</si>
  <si>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</si>
  <si>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</si>
  <si>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</si>
  <si>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</si>
  <si>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</si>
  <si>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</si>
  <si>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</si>
  <si>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</si>
  <si>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</si>
  <si>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</si>
  <si>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</si>
  <si>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</si>
  <si>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</si>
  <si>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</si>
  <si>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</si>
  <si>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</si>
  <si>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</si>
  <si>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</si>
  <si>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</si>
  <si>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</si>
  <si>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</si>
  <si>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</si>
  <si>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</si>
  <si>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</si>
  <si>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</si>
  <si>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</si>
  <si>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</si>
  <si>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</si>
  <si>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</si>
  <si>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</si>
  <si>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</si>
  <si>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</si>
  <si>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</si>
  <si>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</si>
  <si>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</si>
  <si>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</si>
  <si>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</si>
  <si>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</si>
  <si>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</si>
  <si>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</si>
  <si>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</si>
  <si>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</si>
  <si>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</si>
  <si>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</si>
  <si>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</si>
  <si>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</si>
  <si>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</si>
  <si>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</si>
  <si>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</si>
  <si>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</si>
  <si>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</si>
  <si>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</si>
  <si>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</si>
  <si>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</si>
  <si>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</si>
  <si>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</si>
  <si>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</si>
  <si>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</si>
  <si>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</si>
  <si>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</si>
  <si>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</si>
  <si>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</si>
  <si>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</si>
  <si>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</si>
  <si>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</si>
  <si>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</si>
  <si>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</si>
  <si>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</si>
  <si>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</si>
  <si>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</si>
  <si>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</si>
  <si>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</si>
  <si>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</si>
  <si>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</si>
  <si>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</si>
  <si>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</si>
  <si>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</si>
  <si>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</si>
  <si>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</si>
  <si>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</si>
  <si>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</si>
  <si>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</si>
  <si>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</si>
  <si>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</si>
  <si>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</si>
  <si>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</si>
  <si>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</si>
  <si>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</si>
  <si>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</si>
  <si>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</si>
  <si>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</si>
  <si>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</si>
  <si>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</si>
  <si>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</si>
  <si>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</si>
  <si>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</si>
  <si>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</si>
  <si>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</si>
  <si>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</si>
  <si>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</si>
  <si>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</si>
  <si>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</si>
  <si>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</si>
  <si>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</si>
  <si>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</si>
  <si>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</si>
  <si>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</si>
  <si>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</si>
  <si>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</si>
  <si>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</si>
  <si>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</si>
  <si>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</si>
  <si>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</si>
  <si>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</si>
  <si>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</si>
  <si>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</si>
  <si>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</si>
  <si>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</si>
  <si>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</si>
  <si>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</si>
  <si>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</si>
  <si>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</si>
  <si>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</si>
  <si>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</si>
  <si>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</si>
  <si>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</si>
  <si>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</si>
  <si>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</si>
  <si>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</si>
  <si>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</si>
  <si>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</si>
  <si>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</si>
  <si>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</si>
  <si>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</si>
  <si>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</si>
  <si>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</si>
  <si>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</si>
  <si>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</si>
  <si>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</si>
  <si>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</si>
  <si>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</si>
  <si>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</si>
  <si>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</si>
  <si>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</si>
  <si>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</si>
  <si>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</si>
  <si>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</si>
  <si>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</si>
  <si>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</si>
  <si>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</si>
  <si>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</si>
  <si>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</si>
  <si>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</si>
  <si>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</si>
  <si>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</si>
  <si>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</si>
  <si>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</si>
  <si>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</si>
  <si>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</si>
  <si>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</si>
  <si>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</si>
  <si>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</si>
  <si>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</si>
  <si>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</si>
  <si>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</si>
  <si>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</si>
  <si>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</si>
  <si>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</si>
  <si>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</si>
  <si>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</si>
  <si>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</si>
  <si>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</si>
  <si>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</si>
  <si>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</si>
  <si>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</si>
  <si>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</si>
  <si>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</si>
  <si>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</si>
  <si>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</si>
  <si>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</si>
  <si>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</si>
  <si>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</si>
  <si>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</si>
  <si>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</si>
  <si>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</si>
  <si>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</si>
  <si>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</si>
  <si>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</si>
  <si>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</si>
  <si>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</si>
  <si>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</si>
  <si>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</si>
  <si>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</si>
  <si>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</si>
  <si>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</si>
  <si>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</si>
  <si>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</si>
  <si>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</si>
  <si>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</si>
  <si>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</si>
  <si>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</si>
  <si>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</si>
  <si>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</si>
  <si>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</si>
  <si>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</si>
  <si>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</si>
  <si>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</si>
  <si>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</si>
  <si>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</si>
  <si>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</si>
  <si>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</si>
  <si>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</si>
  <si>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</si>
  <si>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</si>
  <si>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</si>
  <si>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</si>
  <si>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</si>
  <si>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</si>
  <si>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</si>
  <si>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</si>
  <si>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</si>
  <si>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</si>
  <si>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</si>
  <si>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</si>
  <si>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</si>
  <si>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</si>
  <si>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</si>
  <si>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</si>
  <si>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</si>
  <si>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</si>
  <si>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</si>
  <si>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</si>
  <si>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</si>
  <si>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</si>
  <si>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</si>
  <si>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</si>
  <si>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</si>
  <si>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</si>
  <si>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</si>
  <si>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</si>
  <si>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</si>
  <si>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</si>
  <si>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</si>
  <si>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</si>
  <si>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</si>
  <si>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</si>
  <si>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</si>
  <si>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</si>
  <si>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</si>
  <si>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</si>
  <si>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</si>
  <si>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</si>
  <si>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</si>
  <si>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</si>
  <si>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</si>
  <si>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</si>
  <si>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</si>
  <si>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</si>
  <si>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</si>
  <si>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</si>
  <si>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</si>
  <si>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</si>
  <si>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</si>
  <si>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</si>
  <si>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</si>
  <si>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</si>
  <si>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</si>
  <si>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</si>
  <si>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</si>
  <si>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</si>
  <si>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</si>
  <si>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</si>
  <si>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</si>
  <si>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</si>
  <si>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</si>
  <si>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</si>
  <si>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</si>
  <si>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</si>
  <si>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</si>
  <si>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</si>
  <si>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</si>
  <si>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</si>
  <si>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</si>
  <si>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</si>
  <si>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</si>
  <si>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</si>
  <si>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</si>
  <si>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</si>
  <si>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</si>
  <si>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</si>
  <si>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</si>
  <si>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</si>
  <si>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</si>
  <si>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</si>
  <si>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</si>
  <si>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</si>
  <si>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</si>
  <si>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</si>
  <si>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</si>
  <si>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</si>
  <si>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</si>
  <si>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</si>
  <si>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</si>
  <si>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</si>
  <si>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</si>
  <si>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</si>
  <si>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</si>
  <si>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</si>
  <si>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</si>
  <si>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</si>
  <si>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</si>
  <si>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</si>
  <si>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</si>
  <si>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</si>
  <si>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</si>
  <si>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</si>
  <si>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</si>
  <si>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</si>
  <si>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</si>
  <si>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</si>
  <si>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</si>
  <si>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</si>
  <si>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</si>
  <si>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</si>
  <si>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</si>
  <si>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</si>
  <si>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</si>
  <si>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</si>
  <si>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</si>
  <si>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</si>
  <si>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</si>
  <si>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</si>
  <si>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</si>
  <si>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</si>
  <si>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</si>
  <si>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</si>
  <si>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</si>
  <si>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</si>
  <si>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</si>
  <si>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</si>
  <si>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</si>
  <si>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</si>
  <si>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</si>
  <si>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</si>
  <si>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</si>
  <si>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</si>
  <si>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</si>
  <si>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</si>
  <si>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</si>
  <si>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</si>
  <si>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</si>
  <si>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</si>
  <si>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</si>
  <si>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</si>
  <si>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</si>
  <si>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</si>
  <si>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</si>
  <si>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</si>
  <si>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</si>
  <si>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</si>
  <si>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</si>
  <si>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</si>
  <si>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</si>
  <si>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</si>
  <si>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</si>
  <si>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</si>
  <si>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</si>
  <si>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</si>
  <si>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</si>
  <si>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</si>
  <si>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</si>
  <si>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</si>
  <si>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</si>
  <si>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</si>
  <si>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</si>
  <si>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</si>
  <si>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</si>
  <si>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</si>
  <si>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</si>
  <si>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</si>
  <si>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</si>
  <si>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</si>
  <si>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</si>
  <si>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</si>
  <si>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</si>
  <si>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</si>
  <si>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</si>
  <si>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</si>
  <si>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</si>
  <si>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</si>
  <si>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</si>
  <si>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</si>
  <si>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</si>
  <si>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</si>
  <si>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</si>
  <si>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</si>
  <si>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</si>
  <si>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</si>
  <si>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</si>
  <si>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</si>
  <si>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</si>
  <si>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</si>
  <si>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</si>
  <si>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</si>
  <si>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</si>
  <si>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</si>
  <si>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</si>
  <si>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</si>
  <si>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</si>
  <si>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</si>
  <si>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</si>
  <si>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</si>
  <si>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</si>
  <si>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</si>
  <si>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</si>
  <si>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</si>
  <si>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</si>
  <si>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</si>
  <si>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</si>
  <si>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</si>
  <si>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</si>
  <si>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</si>
  <si>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</si>
  <si>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</si>
  <si>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</si>
  <si>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</si>
  <si>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</si>
  <si>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</si>
  <si>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</si>
  <si>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</si>
  <si>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</si>
  <si>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</si>
  <si>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</si>
  <si>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</si>
  <si>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</si>
  <si>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</si>
  <si>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</si>
  <si>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</si>
  <si>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</si>
  <si>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</si>
  <si>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</si>
  <si>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</si>
  <si>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</si>
  <si>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</si>
  <si>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</si>
  <si>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</si>
  <si>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</si>
  <si>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</si>
  <si>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</si>
  <si>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</si>
  <si>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</si>
  <si>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</si>
  <si>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</si>
  <si>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</si>
  <si>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</si>
  <si>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</si>
  <si>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</si>
  <si>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</si>
  <si>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</si>
  <si>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</si>
  <si>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</si>
  <si>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</si>
  <si>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</si>
  <si>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</si>
  <si>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</si>
  <si>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</si>
  <si>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</si>
  <si>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</si>
  <si>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</si>
  <si>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</si>
  <si>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</si>
  <si>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</si>
  <si>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</si>
  <si>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</si>
  <si>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</si>
  <si>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</si>
  <si>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</si>
  <si>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</si>
  <si>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</si>
  <si>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</si>
  <si>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</si>
  <si>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</si>
  <si>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</si>
  <si>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</si>
  <si>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</si>
  <si>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</si>
  <si>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</si>
  <si>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</si>
  <si>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</si>
  <si>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</si>
  <si>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</si>
  <si>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</si>
  <si>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</si>
  <si>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</si>
  <si>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</si>
  <si>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</si>
  <si>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</si>
  <si>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</si>
  <si>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</si>
  <si>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</si>
  <si>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</si>
  <si>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</si>
  <si>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</si>
  <si>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</si>
  <si>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</si>
  <si>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</si>
  <si>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</si>
  <si>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</si>
  <si>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</si>
  <si>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</si>
  <si>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</si>
  <si>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</si>
  <si>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</si>
  <si>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</si>
  <si>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</si>
  <si>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</si>
  <si>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</si>
  <si>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</si>
  <si>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</si>
  <si>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</si>
  <si>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</si>
  <si>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</si>
  <si>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</si>
  <si>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</si>
  <si>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</si>
  <si>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</si>
  <si>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</si>
  <si>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</si>
  <si>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</si>
  <si>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</si>
  <si>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</si>
  <si>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</si>
  <si>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</si>
  <si>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</si>
  <si>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</si>
  <si>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</si>
  <si>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</si>
  <si>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</si>
  <si>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</si>
  <si>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</si>
  <si>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</si>
  <si>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</si>
  <si>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</si>
  <si>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</si>
  <si>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</si>
  <si>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</si>
  <si>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</si>
  <si>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</si>
  <si>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</si>
  <si>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</si>
  <si>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</si>
  <si>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</si>
  <si>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</si>
  <si>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</si>
  <si>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</si>
  <si>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</si>
  <si>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</si>
  <si>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</si>
  <si>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</si>
  <si>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</si>
  <si>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</si>
  <si>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</si>
  <si>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</si>
  <si>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</si>
  <si>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</si>
  <si>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</si>
  <si>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</si>
  <si>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</si>
  <si>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</si>
  <si>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</si>
  <si>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</si>
  <si>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</si>
  <si>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</si>
  <si>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</si>
  <si>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</si>
  <si>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</si>
  <si>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</si>
  <si>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</si>
  <si>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</si>
  <si>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</si>
  <si>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</si>
  <si>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</si>
  <si>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</si>
  <si>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</si>
  <si>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</si>
  <si>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</si>
  <si>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</si>
  <si>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</si>
  <si>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</si>
  <si>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</si>
  <si>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</si>
  <si>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</si>
  <si>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</si>
  <si>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</si>
  <si>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</si>
  <si>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</si>
  <si>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</si>
  <si>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</si>
  <si>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</si>
  <si>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</si>
  <si>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</si>
  <si>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</si>
  <si>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</si>
  <si>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</si>
  <si>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</si>
  <si>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</si>
  <si>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</si>
  <si>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</si>
  <si>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</si>
  <si>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</si>
  <si>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</si>
  <si>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</si>
  <si>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</si>
  <si>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</si>
  <si>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</si>
  <si>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</si>
  <si>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</si>
  <si>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</si>
  <si>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</si>
  <si>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</si>
  <si>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</si>
  <si>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</si>
  <si>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</si>
  <si>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</si>
  <si>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</si>
  <si>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</si>
  <si>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</si>
  <si>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</si>
  <si>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</si>
  <si>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</si>
  <si>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</si>
  <si>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</si>
  <si>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</si>
  <si>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</si>
  <si>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</si>
  <si>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</si>
  <si>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</si>
  <si>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</si>
  <si>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</si>
  <si>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</si>
  <si>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</si>
  <si>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</si>
  <si>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</si>
  <si>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</si>
  <si>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</si>
  <si>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</si>
  <si>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</si>
  <si>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</si>
  <si>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</si>
  <si>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</si>
  <si>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</si>
  <si>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</si>
  <si>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</si>
  <si>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</si>
  <si>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</si>
  <si>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</si>
  <si>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</si>
  <si>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</si>
  <si>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</si>
  <si>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</si>
  <si>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</si>
  <si>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</si>
  <si>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</si>
  <si>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</si>
  <si>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</si>
  <si>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</si>
  <si>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</si>
  <si>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</si>
  <si>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</si>
  <si>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</si>
  <si>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</si>
  <si>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</si>
  <si>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</si>
  <si>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</si>
  <si>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</si>
  <si>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</si>
  <si>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</si>
  <si>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</si>
  <si>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</si>
  <si>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</si>
  <si>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</si>
  <si>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</si>
  <si>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</si>
  <si>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</si>
  <si>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</si>
  <si>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</si>
  <si>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</si>
  <si>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</si>
  <si>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</si>
  <si>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</si>
  <si>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</si>
  <si>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</si>
  <si>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</si>
  <si>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</si>
  <si>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</si>
  <si>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</si>
  <si>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</si>
  <si>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</si>
  <si>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</si>
  <si>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</si>
  <si>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</si>
  <si>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</si>
  <si>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</si>
  <si>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</si>
  <si>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</si>
  <si>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</si>
  <si>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</si>
  <si>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</si>
  <si>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</si>
  <si>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</si>
  <si>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</si>
  <si>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</si>
  <si>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</si>
  <si>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</si>
  <si>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</si>
  <si>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</si>
  <si>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</si>
  <si>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</si>
  <si>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</si>
  <si>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</si>
  <si>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</si>
  <si>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</si>
  <si>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</si>
  <si>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</si>
  <si>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</si>
  <si>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</si>
  <si>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</si>
  <si>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</si>
  <si>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</si>
  <si>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</si>
  <si>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</si>
  <si>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</si>
  <si>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</si>
  <si>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</si>
  <si>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</si>
  <si>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</si>
  <si>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</si>
  <si>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</si>
  <si>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</si>
  <si>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</si>
  <si>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</si>
  <si>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</si>
  <si>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</si>
  <si>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</si>
  <si>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</si>
  <si>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</si>
  <si>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</si>
  <si>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</si>
  <si>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</si>
  <si>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</si>
  <si>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</si>
  <si>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</si>
  <si>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</si>
  <si>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</si>
  <si>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</si>
  <si>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</si>
  <si>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</si>
  <si>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</si>
  <si>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</si>
  <si>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</si>
  <si>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</si>
  <si>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</si>
  <si>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</si>
  <si>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</si>
  <si>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</si>
  <si>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</si>
  <si>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</si>
  <si>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</si>
  <si>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</si>
  <si>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</si>
  <si>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</si>
  <si>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</si>
  <si>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</si>
  <si>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</si>
  <si>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</si>
  <si>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</si>
  <si>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</si>
  <si>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</si>
  <si>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</si>
  <si>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</si>
  <si>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</si>
  <si>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</si>
  <si>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</si>
  <si>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</si>
  <si>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</si>
  <si>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</si>
  <si>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</si>
  <si>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</si>
  <si>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</si>
  <si>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</si>
  <si>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</si>
  <si>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</si>
  <si>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</si>
  <si>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</si>
  <si>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</si>
  <si>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</si>
  <si>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</si>
  <si>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</si>
  <si>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</si>
  <si>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</si>
  <si>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</si>
  <si>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</si>
  <si>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</si>
  <si>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</si>
  <si>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</si>
  <si>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</si>
  <si>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</si>
  <si>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</si>
  <si>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</si>
  <si>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</si>
  <si>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</si>
  <si>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</si>
  <si>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</si>
  <si>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</si>
  <si>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</si>
  <si>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</si>
  <si>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</si>
  <si>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</si>
  <si>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</si>
  <si>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</si>
  <si>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</si>
  <si>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</si>
  <si>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</si>
  <si>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</si>
  <si>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</si>
  <si>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</si>
  <si>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</si>
  <si>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</si>
  <si>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</si>
  <si>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</si>
  <si>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</si>
  <si>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</si>
  <si>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</si>
  <si>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</si>
  <si>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</si>
  <si>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</si>
  <si>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</si>
  <si>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</si>
  <si>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</si>
  <si>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</si>
  <si>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</si>
  <si>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</si>
  <si>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</si>
  <si>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</si>
  <si>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</si>
  <si>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</si>
  <si>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</si>
  <si>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</si>
  <si>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</si>
  <si>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</si>
  <si>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</si>
  <si>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</si>
  <si>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</si>
  <si>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</si>
  <si>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</si>
  <si>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</si>
  <si>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</si>
  <si>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</si>
  <si>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</si>
  <si>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</si>
  <si>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</si>
  <si>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</si>
  <si>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</si>
  <si>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</si>
  <si>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</si>
  <si>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</si>
  <si>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</si>
  <si>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</si>
  <si>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</si>
  <si>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</si>
  <si>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</si>
  <si>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</si>
  <si>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</si>
  <si>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</si>
  <si>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</si>
  <si>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</si>
  <si>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</si>
  <si>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</si>
  <si>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</si>
  <si>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</si>
  <si>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</si>
  <si>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</si>
  <si>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</si>
  <si>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</si>
  <si>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</si>
  <si>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</si>
  <si>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</si>
  <si>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</si>
  <si>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</si>
  <si>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</si>
  <si>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</si>
  <si>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</si>
  <si>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</si>
  <si>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</si>
  <si>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</si>
  <si>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</si>
  <si>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</si>
  <si>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</si>
  <si>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</si>
  <si>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</si>
  <si>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</si>
  <si>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</si>
  <si>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</si>
  <si>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</si>
  <si>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</si>
  <si>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</si>
  <si>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</si>
  <si>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</si>
  <si>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</si>
  <si>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</si>
  <si>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</si>
  <si>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</si>
  <si>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</si>
  <si>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</si>
  <si>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</si>
  <si>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</si>
  <si>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</si>
  <si>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</si>
  <si>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</si>
  <si>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</si>
  <si>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</si>
  <si>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</si>
  <si>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</si>
  <si>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</si>
  <si>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</si>
  <si>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</si>
  <si>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</si>
  <si>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</si>
  <si>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</si>
  <si>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</si>
  <si>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</si>
  <si>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</si>
  <si>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</si>
  <si>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</si>
  <si>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</si>
  <si>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</si>
  <si>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</si>
  <si>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</si>
  <si>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</si>
  <si>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</si>
  <si>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</si>
  <si>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</si>
  <si>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</si>
  <si>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</si>
  <si>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</si>
  <si>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</si>
  <si>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</si>
  <si>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</si>
  <si>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</si>
  <si>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</si>
  <si>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</si>
  <si>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</si>
  <si>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</si>
  <si>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</si>
  <si>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</si>
  <si>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</si>
  <si>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</si>
  <si>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</si>
  <si>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</si>
  <si>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</si>
  <si>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</si>
  <si>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</si>
  <si>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</si>
  <si>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</si>
  <si>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</si>
  <si>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</si>
  <si>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</si>
  <si>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</si>
  <si>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</si>
  <si>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</si>
  <si>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</si>
  <si>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</si>
  <si>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</si>
  <si>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</si>
  <si>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</si>
  <si>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</si>
  <si>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</si>
  <si>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</si>
  <si>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</si>
  <si>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</si>
  <si>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</si>
  <si>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</si>
  <si>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</si>
  <si>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</si>
  <si>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</si>
  <si>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</si>
  <si>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</si>
  <si>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</si>
  <si>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</si>
  <si>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</si>
  <si>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</si>
  <si>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</si>
  <si>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</si>
  <si>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</si>
  <si>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</si>
  <si>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</si>
  <si>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</si>
  <si>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</si>
  <si>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</si>
  <si>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</si>
  <si>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</si>
  <si>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</si>
  <si>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</si>
  <si>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</si>
  <si>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</si>
  <si>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</si>
  <si>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</si>
  <si>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</si>
  <si>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</si>
  <si>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</si>
  <si>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</si>
  <si>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</si>
  <si>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</si>
  <si>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</si>
  <si>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</si>
  <si>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</si>
  <si>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</si>
  <si>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</si>
  <si>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</si>
  <si>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</si>
  <si>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</si>
  <si>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</si>
  <si>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</si>
  <si>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</si>
  <si>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</si>
  <si>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</si>
  <si>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</si>
  <si>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</si>
  <si>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</si>
  <si>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</si>
  <si>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</si>
  <si>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</si>
  <si>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</si>
  <si>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</si>
  <si>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</si>
  <si>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</si>
  <si>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</si>
  <si>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</si>
  <si>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</si>
  <si>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</si>
  <si>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</si>
  <si>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</si>
  <si>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</si>
  <si>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</si>
  <si>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</si>
  <si>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</si>
  <si>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</si>
  <si>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</si>
  <si>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</si>
  <si>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</si>
  <si>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</si>
  <si>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</si>
  <si>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</si>
  <si>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</si>
  <si>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</si>
  <si>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</si>
  <si>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</si>
  <si>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</si>
  <si>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</si>
  <si>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</si>
  <si>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</si>
  <si>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</si>
  <si>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</si>
  <si>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</si>
  <si>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</si>
  <si>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</si>
  <si>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</si>
  <si>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</si>
  <si>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</si>
  <si>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</si>
  <si>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</si>
  <si>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</si>
  <si>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</si>
  <si>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</si>
  <si>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</si>
  <si>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</si>
  <si>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</si>
  <si>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</si>
  <si>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</si>
  <si>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</si>
  <si>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</si>
  <si>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</si>
  <si>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</si>
  <si>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</si>
  <si>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</si>
  <si>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</si>
  <si>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</si>
  <si>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</si>
  <si>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</si>
  <si>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</si>
  <si>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</si>
  <si>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</si>
  <si>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</si>
  <si>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</si>
  <si>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</si>
  <si>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</si>
  <si>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</si>
  <si>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</si>
  <si>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</si>
  <si>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</si>
  <si>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</si>
  <si>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</si>
  <si>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</si>
  <si>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</si>
  <si>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</si>
  <si>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</si>
  <si>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</si>
  <si>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</si>
  <si>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</si>
  <si>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</si>
  <si>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</si>
  <si>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</si>
  <si>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</si>
  <si>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</si>
  <si>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</si>
  <si>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</si>
  <si>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</si>
  <si>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</si>
  <si>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</si>
  <si>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</si>
  <si>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</si>
  <si>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</si>
  <si>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</si>
  <si>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</si>
  <si>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</si>
  <si>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</si>
  <si>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</si>
  <si>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</si>
  <si>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</si>
  <si>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</si>
  <si>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</si>
  <si>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</si>
  <si>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</si>
  <si>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</si>
  <si>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</si>
  <si>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</si>
  <si>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</si>
  <si>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</si>
  <si>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</si>
  <si>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</si>
  <si>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</si>
  <si>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</si>
  <si>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</si>
  <si>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</si>
  <si>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</si>
  <si>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</si>
  <si>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</si>
  <si>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</si>
  <si>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</si>
  <si>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</si>
  <si>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</si>
  <si>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</si>
  <si>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</si>
  <si>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</si>
  <si>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</si>
  <si>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</si>
  <si>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</si>
  <si>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</si>
  <si>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</si>
  <si>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</si>
  <si>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</si>
  <si>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</si>
  <si>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</si>
  <si>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</si>
  <si>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</si>
  <si>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</si>
  <si>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</si>
  <si>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</si>
  <si>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</si>
  <si>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</si>
  <si>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</si>
  <si>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</si>
  <si>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</si>
  <si>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</si>
  <si>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</si>
  <si>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</si>
  <si>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</si>
  <si>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</si>
  <si>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</si>
  <si>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</si>
  <si>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</si>
  <si>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</si>
  <si>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</si>
  <si>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</si>
  <si>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</si>
  <si>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</si>
  <si>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</si>
  <si>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</si>
  <si>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</si>
  <si>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</si>
  <si>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</si>
  <si>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</si>
  <si>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</si>
  <si>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</si>
  <si>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</si>
  <si>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</si>
  <si>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</si>
  <si>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</si>
  <si>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</si>
  <si>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</si>
  <si>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</si>
  <si>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</si>
  <si>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</si>
  <si>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</si>
  <si>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</si>
  <si>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</si>
  <si>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</si>
  <si>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</si>
  <si>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</si>
  <si>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</si>
  <si>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</si>
  <si>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</si>
  <si>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</si>
  <si>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</si>
  <si>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</si>
  <si>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</si>
  <si>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</si>
  <si>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</si>
  <si>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</si>
  <si>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</si>
  <si>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</si>
  <si>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</si>
  <si>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</si>
  <si>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</si>
  <si>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</si>
  <si>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</si>
  <si>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</si>
  <si>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</si>
  <si>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</si>
  <si>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</si>
  <si>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</si>
  <si>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</si>
  <si>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</si>
  <si>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</si>
  <si>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</si>
  <si>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</si>
  <si>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</si>
  <si>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</si>
  <si>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</si>
  <si>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</si>
  <si>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</si>
  <si>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</si>
  <si>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</si>
  <si>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</si>
  <si>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</si>
  <si>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</si>
  <si>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</si>
  <si>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</si>
  <si>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</si>
  <si>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</si>
  <si>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</si>
  <si>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</si>
  <si>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</si>
  <si>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</si>
  <si>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</si>
  <si>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</si>
  <si>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</si>
  <si>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</si>
  <si>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</si>
  <si>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</si>
  <si>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</si>
  <si>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</si>
  <si>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</si>
  <si>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</si>
  <si>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</si>
  <si>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</si>
  <si>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</si>
  <si>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</si>
  <si>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</si>
  <si>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</si>
  <si>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</si>
  <si>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</si>
  <si>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</si>
  <si>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</si>
  <si>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</si>
  <si>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</si>
  <si>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</si>
  <si>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</si>
  <si>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</si>
  <si>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</si>
  <si>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</si>
  <si>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</si>
  <si>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</si>
  <si>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</si>
  <si>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</si>
  <si>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</si>
  <si>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</si>
  <si>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</si>
  <si>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</si>
  <si>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</si>
  <si>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</si>
  <si>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</si>
  <si>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</si>
  <si>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</si>
  <si>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</si>
  <si>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</si>
  <si>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</si>
  <si>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</si>
  <si>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</si>
  <si>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</si>
  <si>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</si>
  <si>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</si>
  <si>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</si>
  <si>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</si>
  <si>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</si>
  <si>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</si>
  <si>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</si>
  <si>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</si>
  <si>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</si>
  <si>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</si>
  <si>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</si>
  <si>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</si>
  <si>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</si>
  <si>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</si>
  <si>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</si>
  <si>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</si>
  <si>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</si>
  <si>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</si>
  <si>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</si>
  <si>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</si>
  <si>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</si>
  <si>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</si>
  <si>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</si>
  <si>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</si>
  <si>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</si>
  <si>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</si>
  <si>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</si>
  <si>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</si>
  <si>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</si>
  <si>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</si>
  <si>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</si>
  <si>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</si>
  <si>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</si>
  <si>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</si>
  <si>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</si>
  <si>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</si>
  <si>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</si>
  <si>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</si>
  <si>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</si>
  <si>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</si>
  <si>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</si>
  <si>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</si>
  <si>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</si>
  <si>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</si>
  <si>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</si>
  <si>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</si>
  <si>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</si>
  <si>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</si>
  <si>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</si>
  <si>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</si>
  <si>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</si>
  <si>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</si>
  <si>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</si>
  <si>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</si>
  <si>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</si>
  <si>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</si>
  <si>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</si>
  <si>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</si>
  <si>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</si>
  <si>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</si>
  <si>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</si>
  <si>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</si>
  <si>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</si>
  <si>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</si>
  <si>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</si>
  <si>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</si>
  <si>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</si>
  <si>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</si>
  <si>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</si>
  <si>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</si>
  <si>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</si>
  <si>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</si>
  <si>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</si>
  <si>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</si>
  <si>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</si>
  <si>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</si>
  <si>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</si>
  <si>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</si>
  <si>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</si>
  <si>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</si>
  <si>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</si>
  <si>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</si>
  <si>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</si>
  <si>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</si>
  <si>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</si>
  <si>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</si>
  <si>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</si>
  <si>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</si>
  <si>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</si>
  <si>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</si>
  <si>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</si>
  <si>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</si>
  <si>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</si>
  <si>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</si>
  <si>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</si>
  <si>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</si>
  <si>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</si>
  <si>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</si>
  <si>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</si>
  <si>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</si>
  <si>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</si>
  <si>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</si>
  <si>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</si>
  <si>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</si>
  <si>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</si>
  <si>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</si>
  <si>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</si>
  <si>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</si>
  <si>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</si>
  <si>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</si>
  <si>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</si>
  <si>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</si>
  <si>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</si>
  <si>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</si>
  <si>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</si>
  <si>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</si>
  <si>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</si>
  <si>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</si>
  <si>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</si>
  <si>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</si>
  <si>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</si>
  <si>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</si>
  <si>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</si>
  <si>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</si>
  <si>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</si>
  <si>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</si>
  <si>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</si>
  <si>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</si>
  <si>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</si>
  <si>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</si>
  <si>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</si>
  <si>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</si>
  <si>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</si>
  <si>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</si>
  <si>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</si>
  <si>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</si>
  <si>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</si>
  <si>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</si>
  <si>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</si>
  <si>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</si>
  <si>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</si>
  <si>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</si>
  <si>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</si>
  <si>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</si>
  <si>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</si>
  <si>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</si>
  <si>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</si>
  <si>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</si>
  <si>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</si>
  <si>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</si>
  <si>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</si>
  <si>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</si>
  <si>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</si>
  <si>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</si>
  <si>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</si>
  <si>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</si>
  <si>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</si>
  <si>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</si>
  <si>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</si>
  <si>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</si>
  <si>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</si>
  <si>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</si>
  <si>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</si>
  <si>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</si>
  <si>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</si>
  <si>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</si>
  <si>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</si>
  <si>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</si>
  <si>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</si>
  <si>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</si>
  <si>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</si>
  <si>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</si>
  <si>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</si>
  <si>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</si>
  <si>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</si>
  <si>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</si>
  <si>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</si>
  <si>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</si>
  <si>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</si>
  <si>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</si>
  <si>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</si>
  <si>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</si>
  <si>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</si>
  <si>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</si>
  <si>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</si>
  <si>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</si>
  <si>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</si>
  <si>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</si>
  <si>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</si>
  <si>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</si>
  <si>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</si>
  <si>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</si>
  <si>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</si>
  <si>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</si>
  <si>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</si>
  <si>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</si>
  <si>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</si>
  <si>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</si>
  <si>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</si>
  <si>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</si>
  <si>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</si>
  <si>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</si>
  <si>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</si>
  <si>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</si>
  <si>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</si>
  <si>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</si>
  <si>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</si>
  <si>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</si>
  <si>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</si>
  <si>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</si>
  <si>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</si>
  <si>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</si>
  <si>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</si>
  <si>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</si>
  <si>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</si>
  <si>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</si>
  <si>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</si>
  <si>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</si>
  <si>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</si>
  <si>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</si>
  <si>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</si>
  <si>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</si>
  <si>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</si>
  <si>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</si>
  <si>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</si>
  <si>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</si>
  <si>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</si>
  <si>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</si>
  <si>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</si>
  <si>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</si>
  <si>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</si>
  <si>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</si>
  <si>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</si>
  <si>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</si>
  <si>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</si>
  <si>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</si>
  <si>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</si>
  <si>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</si>
  <si>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</si>
  <si>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</si>
  <si>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</si>
  <si>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</si>
  <si>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</si>
  <si>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</si>
  <si>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</si>
  <si>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</si>
  <si>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</si>
  <si>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</si>
  <si>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</si>
  <si>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</si>
  <si>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</si>
  <si>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</si>
  <si>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</si>
  <si>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</si>
  <si>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</si>
  <si>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</si>
  <si>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</si>
  <si>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</si>
  <si>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</si>
  <si>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</si>
  <si>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</si>
  <si>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</si>
  <si>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</si>
  <si>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</si>
  <si>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</si>
  <si>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</si>
  <si>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</si>
  <si>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</si>
  <si>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</si>
  <si>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</si>
  <si>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</si>
  <si>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</si>
  <si>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</si>
  <si>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</si>
  <si>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</si>
  <si>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</si>
  <si>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</si>
  <si>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</si>
  <si>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</si>
  <si>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</si>
  <si>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</si>
  <si>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</si>
  <si>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</si>
  <si>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</si>
  <si>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</si>
  <si>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</si>
  <si>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</si>
  <si>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</si>
  <si>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</si>
  <si>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</si>
  <si>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</si>
  <si>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</si>
  <si>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</si>
  <si>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</si>
  <si>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</si>
  <si>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</si>
  <si>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</si>
  <si>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</si>
  <si>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</si>
  <si>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</si>
  <si>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</si>
  <si>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</si>
  <si>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</si>
  <si>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</si>
  <si>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</si>
  <si>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</si>
  <si>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</si>
  <si>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</si>
  <si>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</si>
  <si>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</si>
  <si>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</si>
  <si>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</si>
  <si>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</si>
  <si>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</si>
  <si>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</si>
  <si>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</si>
  <si>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</si>
  <si>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</si>
  <si>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</si>
  <si>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</si>
  <si>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</si>
  <si>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</si>
  <si>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</si>
  <si>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</si>
  <si>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</si>
  <si>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</si>
  <si>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</si>
  <si>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</si>
  <si>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</si>
  <si>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</si>
  <si>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</si>
  <si>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</si>
  <si>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</si>
  <si>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</si>
  <si>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</si>
  <si>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</si>
  <si>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</si>
  <si>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</si>
  <si>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</si>
  <si>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</si>
  <si>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</si>
  <si>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</si>
  <si>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</si>
  <si>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</si>
  <si>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</si>
  <si>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</si>
  <si>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</si>
  <si>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</si>
  <si>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</si>
  <si>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</si>
  <si>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</si>
  <si>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</si>
  <si>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</si>
  <si>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</si>
  <si>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</si>
  <si>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</si>
  <si>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</si>
  <si>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</si>
  <si>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</si>
  <si>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</si>
  <si>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</si>
  <si>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</si>
  <si>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</si>
  <si>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</si>
  <si>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</si>
  <si>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</si>
  <si>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</si>
  <si>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</si>
  <si>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</si>
  <si>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</si>
  <si>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</si>
  <si>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</si>
  <si>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</si>
  <si>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</si>
  <si>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</si>
  <si>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</si>
  <si>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</si>
  <si>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</si>
  <si>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</si>
  <si>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</si>
  <si>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</si>
  <si>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</si>
  <si>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</si>
  <si>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</si>
  <si>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</si>
  <si>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</si>
  <si>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</si>
  <si>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</si>
  <si>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</si>
  <si>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</si>
  <si>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</si>
  <si>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</si>
  <si>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</si>
  <si>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</si>
  <si>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</si>
  <si>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</si>
  <si>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</si>
  <si>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</si>
  <si>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</si>
  <si>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</si>
  <si>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</si>
  <si>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</si>
  <si>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</si>
  <si>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</si>
  <si>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</si>
  <si>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</si>
  <si>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</si>
  <si>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</si>
  <si>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</si>
  <si>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</si>
  <si>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</si>
  <si>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</si>
  <si>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</si>
  <si>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</si>
  <si>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</si>
  <si>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</si>
  <si>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</si>
  <si>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</si>
  <si>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</si>
  <si>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</si>
  <si>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</si>
  <si>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</si>
  <si>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</si>
  <si>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</si>
  <si>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</si>
  <si>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</si>
  <si>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</si>
  <si>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</si>
  <si>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</si>
  <si>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</si>
  <si>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</si>
  <si>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</si>
  <si>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</si>
  <si>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</si>
  <si>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</si>
  <si>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</si>
  <si>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</si>
  <si>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</si>
  <si>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</si>
  <si>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</si>
  <si>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</si>
  <si>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</si>
  <si>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</si>
  <si>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</si>
  <si>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</si>
  <si>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</si>
  <si>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</si>
  <si>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</si>
  <si>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</si>
  <si>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</si>
  <si>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</si>
  <si>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</si>
  <si>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</si>
  <si>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</si>
  <si>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</si>
  <si>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</si>
  <si>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</si>
  <si>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</si>
  <si>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</si>
  <si>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</si>
  <si>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</si>
  <si>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</si>
  <si>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</si>
  <si>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</si>
  <si>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</si>
  <si>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</si>
  <si>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</si>
  <si>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</si>
  <si>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</si>
  <si>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</si>
  <si>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</si>
  <si>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</si>
  <si>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</si>
  <si>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</si>
  <si>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</si>
  <si>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</si>
  <si>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</si>
  <si>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</si>
  <si>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</si>
  <si>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</si>
  <si>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</si>
  <si>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</si>
  <si>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</si>
  <si>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</si>
  <si>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</si>
  <si>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</si>
  <si>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</si>
  <si>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</si>
  <si>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</si>
  <si>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</si>
  <si>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</si>
  <si>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</si>
  <si>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</si>
  <si>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</si>
  <si>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</si>
  <si>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</si>
  <si>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</si>
  <si>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</si>
  <si>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</si>
  <si>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</si>
  <si>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</si>
  <si>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</si>
  <si>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</si>
  <si>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</si>
  <si>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</si>
  <si>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</si>
  <si>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</si>
  <si>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</si>
  <si>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</si>
  <si>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</si>
  <si>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</si>
  <si>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</si>
  <si>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</si>
  <si>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</si>
  <si>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</si>
  <si>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</si>
  <si>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</si>
  <si>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</si>
  <si>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</si>
  <si>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</si>
  <si>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</si>
  <si>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</si>
  <si>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</si>
  <si>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</si>
  <si>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</si>
  <si>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</si>
  <si>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</si>
  <si>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</si>
  <si>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</si>
  <si>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</si>
  <si>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</si>
  <si>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</si>
  <si>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</si>
  <si>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</si>
  <si>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</si>
  <si>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</si>
  <si>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</si>
  <si>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</si>
  <si>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</si>
  <si>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</si>
  <si>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</si>
  <si>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</si>
  <si>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</si>
  <si>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</si>
  <si>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</si>
  <si>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</si>
  <si>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</si>
  <si>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</si>
  <si>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</si>
  <si>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</si>
  <si>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</si>
  <si>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</si>
  <si>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</si>
  <si>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</si>
  <si>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</si>
  <si>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</si>
  <si>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</si>
  <si>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</si>
  <si>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</si>
  <si>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</si>
  <si>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</si>
  <si>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</si>
  <si>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</si>
  <si>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</si>
  <si>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</si>
  <si>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</si>
  <si>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</si>
  <si>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</si>
  <si>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</si>
  <si>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</si>
  <si>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</si>
  <si>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</si>
  <si>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</si>
  <si>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</si>
  <si>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</si>
  <si>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</si>
  <si>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</si>
  <si>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</si>
  <si>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</si>
  <si>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</si>
  <si>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</si>
  <si>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</si>
  <si>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</si>
  <si>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</si>
  <si>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</si>
  <si>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</si>
  <si>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</si>
  <si>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</si>
  <si>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</si>
  <si>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</si>
  <si>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</si>
  <si>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</si>
  <si>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</si>
  <si>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</si>
  <si>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</si>
  <si>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</si>
  <si>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</si>
  <si>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</si>
  <si>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</si>
  <si>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</si>
  <si>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</si>
  <si>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</si>
  <si>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</si>
  <si>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</si>
  <si>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</si>
  <si>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</si>
  <si>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</si>
  <si>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</si>
  <si>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</si>
  <si>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</si>
  <si>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</si>
  <si>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</si>
  <si>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</si>
  <si>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</si>
  <si>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</si>
  <si>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</si>
  <si>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</si>
  <si>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</si>
  <si>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</si>
  <si>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</si>
  <si>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</si>
  <si>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</si>
  <si>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</si>
  <si>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</si>
  <si>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</si>
  <si>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</si>
  <si>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</si>
  <si>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</si>
  <si>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</si>
  <si>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</si>
  <si>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</si>
  <si>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</si>
  <si>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</si>
  <si>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</si>
  <si>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</si>
  <si>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</si>
  <si>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</si>
  <si>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</si>
  <si>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</si>
  <si>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</si>
  <si>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</si>
  <si>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</si>
  <si>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</si>
  <si>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</si>
  <si>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</si>
  <si>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</si>
  <si>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</si>
  <si>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</si>
  <si>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</si>
  <si>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</si>
  <si>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</si>
  <si>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</si>
  <si>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</si>
  <si>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</si>
  <si>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</si>
  <si>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</si>
  <si>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</si>
  <si>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</si>
  <si>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</si>
  <si>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</si>
  <si>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</si>
  <si>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</si>
  <si>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</si>
  <si>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</si>
  <si>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</si>
  <si>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</si>
  <si>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</si>
  <si>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</si>
  <si>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</si>
  <si>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</si>
  <si>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</si>
  <si>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</si>
  <si>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</si>
  <si>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</si>
  <si>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</si>
  <si>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</si>
  <si>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</si>
  <si>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</si>
  <si>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</si>
  <si>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</si>
  <si>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</si>
  <si>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</si>
  <si>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</si>
  <si>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</si>
  <si>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</si>
  <si>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</si>
  <si>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</si>
  <si>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</si>
  <si>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</si>
  <si>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</si>
  <si>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</si>
  <si>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</si>
  <si>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</si>
  <si>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</si>
  <si>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</si>
  <si>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</si>
  <si>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</si>
  <si>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</si>
  <si>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</si>
  <si>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</si>
  <si>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</si>
  <si>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</si>
  <si>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</si>
  <si>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</si>
  <si>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</si>
  <si>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</si>
  <si>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</si>
  <si>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</si>
  <si>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</si>
  <si>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</si>
  <si>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</si>
  <si>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</si>
  <si>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</si>
  <si>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</si>
  <si>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</si>
  <si>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</si>
  <si>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</si>
  <si>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</si>
  <si>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</si>
  <si>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</si>
  <si>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</si>
  <si>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</si>
  <si>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</si>
  <si>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</si>
  <si>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</si>
  <si>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</si>
  <si>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</si>
  <si>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</si>
  <si>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</si>
  <si>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</si>
  <si>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</si>
  <si>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</si>
  <si>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</si>
  <si>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</si>
  <si>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</si>
  <si>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</si>
  <si>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</si>
  <si>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</si>
  <si>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</si>
  <si>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</si>
  <si>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</si>
  <si>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</si>
  <si>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</si>
  <si>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</si>
  <si>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</si>
  <si>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</si>
  <si>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</si>
  <si>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</si>
  <si>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</si>
  <si>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</si>
  <si>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</si>
  <si>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</si>
  <si>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</si>
  <si>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</si>
  <si>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</si>
  <si>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</si>
  <si>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</si>
  <si>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</si>
  <si>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</si>
  <si>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</si>
  <si>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</si>
  <si>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</si>
  <si>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</si>
  <si>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</si>
  <si>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</si>
  <si>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</si>
  <si>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</si>
  <si>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</si>
  <si>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</si>
  <si>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</si>
  <si>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</si>
  <si>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</si>
  <si>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</si>
  <si>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</si>
  <si>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</si>
  <si>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</si>
  <si>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</si>
  <si>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</si>
  <si>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</si>
  <si>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</si>
  <si>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</si>
  <si>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</si>
  <si>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</si>
  <si>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</si>
  <si>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</si>
  <si>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</si>
  <si>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</si>
  <si>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</si>
  <si>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</si>
  <si>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</si>
  <si>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</si>
  <si>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</si>
  <si>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</si>
  <si>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</si>
  <si>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</si>
  <si>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</si>
  <si>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</si>
  <si>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</si>
  <si>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</si>
  <si>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</si>
  <si>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</si>
  <si>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</si>
  <si>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</si>
  <si>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</si>
  <si>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</si>
  <si>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</si>
  <si>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</si>
  <si>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</si>
  <si>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</si>
  <si>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</si>
  <si>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</si>
  <si>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</si>
  <si>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</si>
  <si>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</si>
  <si>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</si>
  <si>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</si>
  <si>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</si>
  <si>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</si>
  <si>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</si>
  <si>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</si>
  <si>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</si>
  <si>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</si>
  <si>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</si>
  <si>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</si>
  <si>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</si>
  <si>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</si>
  <si>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</si>
  <si>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</si>
  <si>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</si>
  <si>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</si>
  <si>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</si>
  <si>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</si>
  <si>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</si>
  <si>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</si>
  <si>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</si>
  <si>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</si>
  <si>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</si>
  <si>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</si>
  <si>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</si>
  <si>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</si>
  <si>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</si>
  <si>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</si>
  <si>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</si>
  <si>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</si>
  <si>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</si>
  <si>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</si>
  <si>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</si>
  <si>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</si>
  <si>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</si>
  <si>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</si>
  <si>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</si>
  <si>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</si>
  <si>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</si>
  <si>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</si>
  <si>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</si>
  <si>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</si>
  <si>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</si>
  <si>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</si>
  <si>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</si>
  <si>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</si>
  <si>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</si>
  <si>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</si>
  <si>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</si>
  <si>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</si>
  <si>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</si>
  <si>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</si>
  <si>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</si>
  <si>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</si>
  <si>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</si>
  <si>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</si>
  <si>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</si>
  <si>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</si>
  <si>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</si>
  <si>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</si>
  <si>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</si>
  <si>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</si>
  <si>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</si>
  <si>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</si>
  <si>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</si>
  <si>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</si>
  <si>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</si>
  <si>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</si>
  <si>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</si>
  <si>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</si>
  <si>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</si>
  <si>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</si>
  <si>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</si>
  <si>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</si>
  <si>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</si>
  <si>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</si>
  <si>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</si>
  <si>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</si>
  <si>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</si>
  <si>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</si>
  <si>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</si>
  <si>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</si>
  <si>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</si>
  <si>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</si>
  <si>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</si>
  <si>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</si>
  <si>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</si>
  <si>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</si>
  <si>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</si>
  <si>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</si>
  <si>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</si>
  <si>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</si>
  <si>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</si>
  <si>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</si>
  <si>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</si>
  <si>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</si>
  <si>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</si>
  <si>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</si>
  <si>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</si>
  <si>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</si>
  <si>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</si>
  <si>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</si>
  <si>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</si>
  <si>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</si>
  <si>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</si>
  <si>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</si>
  <si>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</si>
  <si>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</si>
  <si>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</si>
  <si>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</si>
  <si>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</si>
  <si>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</si>
  <si>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</si>
  <si>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</si>
  <si>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</si>
  <si>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</si>
  <si>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</si>
  <si>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</si>
  <si>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</si>
  <si>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</si>
  <si>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</si>
  <si>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</si>
  <si>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</si>
  <si>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</si>
  <si>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</si>
  <si>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</si>
  <si>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</si>
  <si>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</si>
  <si>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</si>
  <si>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</si>
  <si>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</si>
  <si>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</si>
  <si>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</si>
  <si>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</si>
  <si>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</si>
  <si>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</si>
  <si>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</si>
  <si>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</si>
  <si>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</si>
  <si>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</si>
  <si>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</si>
  <si>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</si>
  <si>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</si>
  <si>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</si>
  <si>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</si>
  <si>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</si>
  <si>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</si>
  <si>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</si>
  <si>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</si>
  <si>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</si>
  <si>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</si>
  <si>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</si>
  <si>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</si>
  <si>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</si>
  <si>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</si>
  <si>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</si>
  <si>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</si>
  <si>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</si>
  <si>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</si>
  <si>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</si>
  <si>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</si>
  <si>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</si>
  <si>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</si>
  <si>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</si>
  <si>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</si>
  <si>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</si>
  <si>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</si>
  <si>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</si>
  <si>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</si>
  <si>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</si>
  <si>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</si>
  <si>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</si>
  <si>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</si>
  <si>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</si>
  <si>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</si>
  <si>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</si>
  <si>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</si>
  <si>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</si>
  <si>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</si>
  <si>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</si>
  <si>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</si>
  <si>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</si>
  <si>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</si>
  <si>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</si>
  <si>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</si>
  <si>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</si>
  <si>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</si>
  <si>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</si>
  <si>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</si>
  <si>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</si>
  <si>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</si>
  <si>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</si>
  <si>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</si>
  <si>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</si>
  <si>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</si>
  <si>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</si>
  <si>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</si>
  <si>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</si>
  <si>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</si>
  <si>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</si>
  <si>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</si>
  <si>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</si>
  <si>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</si>
  <si>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</si>
  <si>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</si>
  <si>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</si>
  <si>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</si>
  <si>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</si>
  <si>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</si>
  <si>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</si>
  <si>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</si>
  <si>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</si>
  <si>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</si>
  <si>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</si>
  <si>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</si>
  <si>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</si>
  <si>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</si>
  <si>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</si>
  <si>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</si>
  <si>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</si>
  <si>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</si>
  <si>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</si>
  <si>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</si>
  <si>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</si>
  <si>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</si>
  <si>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</si>
  <si>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</si>
  <si>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</si>
  <si>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</si>
  <si>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</si>
  <si>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</si>
  <si>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</si>
  <si>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</si>
  <si>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</si>
  <si>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</si>
  <si>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</si>
  <si>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</si>
  <si>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</si>
  <si>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</si>
  <si>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</si>
  <si>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</si>
  <si>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</si>
  <si>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</si>
  <si>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</si>
  <si>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</si>
  <si>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</si>
  <si>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</si>
  <si>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</si>
  <si>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</si>
  <si>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</si>
  <si>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</si>
  <si>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</si>
  <si>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</si>
  <si>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</si>
  <si>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</si>
  <si>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</si>
  <si>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</si>
  <si>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</si>
  <si>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</si>
  <si>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</si>
  <si>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</si>
  <si>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</si>
  <si>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</si>
  <si>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</si>
  <si>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</si>
  <si>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</si>
  <si>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</si>
  <si>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</si>
  <si>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</si>
  <si>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</si>
  <si>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</si>
  <si>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</si>
  <si>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</si>
  <si>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</si>
  <si>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</si>
  <si>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</si>
  <si>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</si>
  <si>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</si>
  <si>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</si>
  <si>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</si>
  <si>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</si>
  <si>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</si>
  <si>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</si>
  <si>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</si>
  <si>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</si>
  <si>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</si>
  <si>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</si>
  <si>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</si>
  <si>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</si>
  <si>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</si>
  <si>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</si>
  <si>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</si>
  <si>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</si>
  <si>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</si>
  <si>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</si>
  <si>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</si>
  <si>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</si>
  <si>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</si>
  <si>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</si>
  <si>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</si>
  <si>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</si>
  <si>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</si>
  <si>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</si>
  <si>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</si>
  <si>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</si>
  <si>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</si>
  <si>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</si>
  <si>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</si>
  <si>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</si>
  <si>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</si>
  <si>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</si>
  <si>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</si>
  <si>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</si>
  <si>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</si>
  <si>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</si>
  <si>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</si>
  <si>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</si>
  <si>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</si>
  <si>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</si>
  <si>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</si>
  <si>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</si>
  <si>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</si>
  <si>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</si>
  <si>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</si>
  <si>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</si>
  <si>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</si>
  <si>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</si>
  <si>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</si>
  <si>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</si>
  <si>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</si>
  <si>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</si>
  <si>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</si>
  <si>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</si>
  <si>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</si>
  <si>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</si>
  <si>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</si>
  <si>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</si>
  <si>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</si>
  <si>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</si>
  <si>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</si>
  <si>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</si>
  <si>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</si>
  <si>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</si>
  <si>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</si>
  <si>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</si>
  <si>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</si>
  <si>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</si>
  <si>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</si>
  <si>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</si>
  <si>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</si>
  <si>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</si>
  <si>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</si>
  <si>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</si>
  <si>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</si>
  <si>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</si>
  <si>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</si>
  <si>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</si>
  <si>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</si>
  <si>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</si>
  <si>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</si>
  <si>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</si>
  <si>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</si>
  <si>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</si>
  <si>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</si>
  <si>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</si>
  <si>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</si>
  <si>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</si>
  <si>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</si>
  <si>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</si>
  <si>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</si>
  <si>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</si>
  <si>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</si>
  <si>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</si>
  <si>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</si>
  <si>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</si>
  <si>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</si>
  <si>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</si>
  <si>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</si>
  <si>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</si>
  <si>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</si>
  <si>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</si>
  <si>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</si>
  <si>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</si>
  <si>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</si>
  <si>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</si>
  <si>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</si>
  <si>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</si>
  <si>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</si>
  <si>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</si>
  <si>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</si>
  <si>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</si>
  <si>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</si>
  <si>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</si>
  <si>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</si>
  <si>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</si>
  <si>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</si>
  <si>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</si>
  <si>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</si>
  <si>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</si>
  <si>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</si>
  <si>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</si>
  <si>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</si>
  <si>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</si>
  <si>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</si>
  <si>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</si>
  <si>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</si>
  <si>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</si>
  <si>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</si>
  <si>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</si>
  <si>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</si>
  <si>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</si>
  <si>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</si>
  <si>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</si>
  <si>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</si>
  <si>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</si>
  <si>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</si>
  <si>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</si>
  <si>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</si>
  <si>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</si>
  <si>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</si>
  <si>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</si>
  <si>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</si>
  <si>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</si>
  <si>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</si>
  <si>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</si>
  <si>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</si>
  <si>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</si>
  <si>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</si>
  <si>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</si>
  <si>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</si>
  <si>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</si>
  <si>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</si>
  <si>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</si>
  <si>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</si>
  <si>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</si>
  <si>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</si>
  <si>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</si>
  <si>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</si>
  <si>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</si>
  <si>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</si>
  <si>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</si>
  <si>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</si>
  <si>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</si>
  <si>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</si>
  <si>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</si>
  <si>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</si>
  <si>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</si>
  <si>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</si>
  <si>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</si>
  <si>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</si>
  <si>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</si>
  <si>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</si>
  <si>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</si>
  <si>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</si>
  <si>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</si>
  <si>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</si>
  <si>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</si>
  <si>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</si>
  <si>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</si>
  <si>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</si>
  <si>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</si>
  <si>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</si>
  <si>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</si>
  <si>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</si>
  <si>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</si>
  <si>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</si>
  <si>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</si>
  <si>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</si>
  <si>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</si>
  <si>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</si>
  <si>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</si>
  <si>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</si>
  <si>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</si>
  <si>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</si>
  <si>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</si>
  <si>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</si>
  <si>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</si>
  <si>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</si>
  <si>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</si>
  <si>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</si>
  <si>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</si>
  <si>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</si>
  <si>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</si>
  <si>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</si>
  <si>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</si>
  <si>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</si>
  <si>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</si>
  <si>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</si>
  <si>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</si>
  <si>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</si>
  <si>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</si>
  <si>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</si>
  <si>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</si>
  <si>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</si>
  <si>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</si>
  <si>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</si>
  <si>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</si>
  <si>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</si>
  <si>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</si>
  <si>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</si>
  <si>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</si>
  <si>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</si>
  <si>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</si>
  <si>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</si>
  <si>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</si>
  <si>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</si>
  <si>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</si>
  <si>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</si>
  <si>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</si>
  <si>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</si>
  <si>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</si>
  <si>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</si>
  <si>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</si>
  <si>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</si>
  <si>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</si>
  <si>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</si>
  <si>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</si>
  <si>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</si>
  <si>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</si>
  <si>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</si>
  <si>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</si>
  <si>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</si>
  <si>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</si>
  <si>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</si>
  <si>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</si>
  <si>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</si>
  <si>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</si>
  <si>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</si>
  <si>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</si>
  <si>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</si>
  <si>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</si>
  <si>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</si>
  <si>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</si>
  <si>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</si>
  <si>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</si>
  <si>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</si>
  <si>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</si>
  <si>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</si>
  <si>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</si>
  <si>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</si>
  <si>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</si>
  <si>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</si>
  <si>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</si>
  <si>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</si>
  <si>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</si>
  <si>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</si>
  <si>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</si>
  <si>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</si>
  <si>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</si>
  <si>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</si>
  <si>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</si>
  <si>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</si>
  <si>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</si>
  <si>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</si>
  <si>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</si>
  <si>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</si>
  <si>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</si>
  <si>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</si>
  <si>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</si>
  <si>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</si>
  <si>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</si>
  <si>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</si>
  <si>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</si>
  <si>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</si>
  <si>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</si>
  <si>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</si>
  <si>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</si>
  <si>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</si>
  <si>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</si>
  <si>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</si>
  <si>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</si>
  <si>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</si>
  <si>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</si>
  <si>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</si>
  <si>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</si>
  <si>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</si>
  <si>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</si>
  <si>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</si>
  <si>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</si>
  <si>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</si>
  <si>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</si>
  <si>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</si>
  <si>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</si>
  <si>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</si>
  <si>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</si>
  <si>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</si>
  <si>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</si>
  <si>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</si>
  <si>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</si>
  <si>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</si>
  <si>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</si>
  <si>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</si>
  <si>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</si>
  <si>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</si>
  <si>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</si>
  <si>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</si>
  <si>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</si>
  <si>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</si>
  <si>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</si>
  <si>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</si>
  <si>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</si>
  <si>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</si>
  <si>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</si>
  <si>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</si>
  <si>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</si>
  <si>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</si>
  <si>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</si>
  <si>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</si>
  <si>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</si>
  <si>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</si>
  <si>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</si>
  <si>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</si>
  <si>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</si>
  <si>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</si>
  <si>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</si>
  <si>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</si>
  <si>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</si>
  <si>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</si>
  <si>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</si>
  <si>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</si>
  <si>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</si>
  <si>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</si>
  <si>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</si>
  <si>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</si>
  <si>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</si>
  <si>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</si>
  <si>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</si>
  <si>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</si>
  <si>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</si>
  <si>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</si>
  <si>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</si>
  <si>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</si>
  <si>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</si>
  <si>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</si>
  <si>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</si>
  <si>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</si>
  <si>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</si>
  <si>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</si>
  <si>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</si>
  <si>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</si>
  <si>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</si>
  <si>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</si>
  <si>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</si>
  <si>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</si>
  <si>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</si>
  <si>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</si>
  <si>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</si>
  <si>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</si>
  <si>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</si>
  <si>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</si>
  <si>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</si>
  <si>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</si>
  <si>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</si>
  <si>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</si>
  <si>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</si>
  <si>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</si>
  <si>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</si>
  <si>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</si>
  <si>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</si>
  <si>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</si>
  <si>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</si>
  <si>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</si>
  <si>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</si>
  <si>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</si>
  <si>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</si>
  <si>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</si>
  <si>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</si>
  <si>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</si>
  <si>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</si>
  <si>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</si>
  <si>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</si>
  <si>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</si>
  <si>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</si>
  <si>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</si>
  <si>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</si>
  <si>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</si>
  <si>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</si>
  <si>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</si>
  <si>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</si>
  <si>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</si>
  <si>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</si>
  <si>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</si>
  <si>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</si>
  <si>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</si>
  <si>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</si>
  <si>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</si>
  <si>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</si>
  <si>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</si>
  <si>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</si>
  <si>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</si>
  <si>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</si>
  <si>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</si>
  <si>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</si>
  <si>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</si>
  <si>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</si>
  <si>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</si>
  <si>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</si>
  <si>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</si>
  <si>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</si>
  <si>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</si>
  <si>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</si>
  <si>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</si>
  <si>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</si>
  <si>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</si>
  <si>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</si>
  <si>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</si>
  <si>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</si>
  <si>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</si>
  <si>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</si>
  <si>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</si>
  <si>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</si>
  <si>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</si>
  <si>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</si>
  <si>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</si>
  <si>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</si>
  <si>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</si>
  <si>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</si>
  <si>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</si>
  <si>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</si>
  <si>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</si>
  <si>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</si>
  <si>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</si>
  <si>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</si>
  <si>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</si>
  <si>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</si>
  <si>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</si>
  <si>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</si>
  <si>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</si>
  <si>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</si>
  <si>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</si>
  <si>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</si>
  <si>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</si>
  <si>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</si>
  <si>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</si>
  <si>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</si>
  <si>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</si>
  <si>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</si>
  <si>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</si>
  <si>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</si>
  <si>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</si>
  <si>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</si>
  <si>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</si>
  <si>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</si>
  <si>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</si>
  <si>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</si>
  <si>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</si>
  <si>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</si>
  <si>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</si>
  <si>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</si>
  <si>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</si>
  <si>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</si>
  <si>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</si>
  <si>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</si>
  <si>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</si>
  <si>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</si>
  <si>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</si>
  <si>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</si>
  <si>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</si>
  <si>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</si>
  <si>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</si>
  <si>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</si>
  <si>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</si>
  <si>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</si>
  <si>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</si>
  <si>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</si>
  <si>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</si>
  <si>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</si>
  <si>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</si>
  <si>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</si>
  <si>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</si>
  <si>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</si>
  <si>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</si>
  <si>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</si>
  <si>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</si>
  <si>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</si>
  <si>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</si>
  <si>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</si>
  <si>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</si>
  <si>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</si>
  <si>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</si>
  <si>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</si>
  <si>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</si>
  <si>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</si>
  <si>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</si>
  <si>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</si>
  <si>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</si>
  <si>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</si>
  <si>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</si>
  <si>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</si>
  <si>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</si>
  <si>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</si>
  <si>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</si>
  <si>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</si>
  <si>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</si>
  <si>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</si>
  <si>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</si>
  <si>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</si>
  <si>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</si>
  <si>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</si>
  <si>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</si>
  <si>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</si>
  <si>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</si>
  <si>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</si>
  <si>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</si>
  <si>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</si>
  <si>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</si>
  <si>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</si>
  <si>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</si>
  <si>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</si>
  <si>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</si>
  <si>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</si>
  <si>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</si>
  <si>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</si>
  <si>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</si>
  <si>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</si>
  <si>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</si>
  <si>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</si>
  <si>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</si>
  <si>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</si>
  <si>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</si>
  <si>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</si>
  <si>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</si>
  <si>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</si>
  <si>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</si>
  <si>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</si>
  <si>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</si>
  <si>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</si>
  <si>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</si>
  <si>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</si>
  <si>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</si>
  <si>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</si>
  <si>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</si>
  <si>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</si>
  <si>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</si>
  <si>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</si>
  <si>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</si>
  <si>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</si>
  <si>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</si>
  <si>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</si>
  <si>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</si>
  <si>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</si>
  <si>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</si>
  <si>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</si>
  <si>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</si>
  <si>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</si>
  <si>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</si>
  <si>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</si>
  <si>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</si>
  <si>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</si>
  <si>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</si>
  <si>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</si>
  <si>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</si>
  <si>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</si>
  <si>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</si>
  <si>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</si>
  <si>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</si>
  <si>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</si>
  <si>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</si>
  <si>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</si>
  <si>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</si>
  <si>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</si>
  <si>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</si>
  <si>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</si>
  <si>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</si>
  <si>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</si>
  <si>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</si>
  <si>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</si>
  <si>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</si>
  <si>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</si>
  <si>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</si>
  <si>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</si>
  <si>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</si>
  <si>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</si>
  <si>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</si>
  <si>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</si>
  <si>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</si>
  <si>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</si>
  <si>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</si>
  <si>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</si>
  <si>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</si>
  <si>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</si>
  <si>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</si>
  <si>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</si>
  <si>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</si>
  <si>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</si>
  <si>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</si>
  <si>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</si>
  <si>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</si>
  <si>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</si>
  <si>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</si>
  <si>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</si>
  <si>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</si>
  <si>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</si>
  <si>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</si>
  <si>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</si>
  <si>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</si>
  <si>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</si>
  <si>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</si>
  <si>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</si>
  <si>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</si>
  <si>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</si>
  <si>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</si>
  <si>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</si>
  <si>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</si>
  <si>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</si>
  <si>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</si>
  <si>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</si>
  <si>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</si>
  <si>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</si>
  <si>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</si>
  <si>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</si>
  <si>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</si>
  <si>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</si>
  <si>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</si>
  <si>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</si>
  <si>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</si>
  <si>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</si>
  <si>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</si>
  <si>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</si>
  <si>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</si>
  <si>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</si>
  <si>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</si>
  <si>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</si>
  <si>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</si>
  <si>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</si>
  <si>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</si>
  <si>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</si>
  <si>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</si>
  <si>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</si>
  <si>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</si>
  <si>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</si>
  <si>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</si>
  <si>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</si>
  <si>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</si>
  <si>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</si>
  <si>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</si>
  <si>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</si>
  <si>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</si>
  <si>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</si>
  <si>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</si>
  <si>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</si>
  <si>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</si>
  <si>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</si>
  <si>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</si>
  <si>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</si>
  <si>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</si>
  <si>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</si>
  <si>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</si>
  <si>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</si>
  <si>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</si>
  <si>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</si>
  <si>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</si>
  <si>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</si>
  <si>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</si>
  <si>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</si>
  <si>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</si>
  <si>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</si>
  <si>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</si>
  <si>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</si>
  <si>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</si>
  <si>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</si>
  <si>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</si>
  <si>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</si>
  <si>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</si>
  <si>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</si>
  <si>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</si>
  <si>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</si>
  <si>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</si>
  <si>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</si>
  <si>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</si>
  <si>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</si>
  <si>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</si>
  <si>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</si>
  <si>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</si>
  <si>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</si>
  <si>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</si>
  <si>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</si>
  <si>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</si>
  <si>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</si>
  <si>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</si>
  <si>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</si>
  <si>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</si>
  <si>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</si>
  <si>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</si>
  <si>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</si>
  <si>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</si>
  <si>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</si>
  <si>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</si>
  <si>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</si>
  <si>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</si>
  <si>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</si>
  <si>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</si>
  <si>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</si>
  <si>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</si>
  <si>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</si>
  <si>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</si>
  <si>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</si>
  <si>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</si>
  <si>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</si>
  <si>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</si>
  <si>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</si>
  <si>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</si>
  <si>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</si>
  <si>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</si>
  <si>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</si>
  <si>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</si>
  <si>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</si>
  <si>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</si>
  <si>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</si>
  <si>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</si>
  <si>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</si>
  <si>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</si>
  <si>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</si>
  <si>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</si>
  <si>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</si>
  <si>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</si>
  <si>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</si>
  <si>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</si>
  <si>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</si>
  <si>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</si>
  <si>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</si>
  <si>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</si>
  <si>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</si>
  <si>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</si>
  <si>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</si>
  <si>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</si>
  <si>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</si>
  <si>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</si>
  <si>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</si>
  <si>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</si>
  <si>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</si>
  <si>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</si>
  <si>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</si>
  <si>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</si>
  <si>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</si>
  <si>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</si>
  <si>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</si>
  <si>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</si>
  <si>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</si>
  <si>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</si>
  <si>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</si>
  <si>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</si>
  <si>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</si>
  <si>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</si>
  <si>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</si>
  <si>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</si>
  <si>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</si>
  <si>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</si>
  <si>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</si>
  <si>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</si>
  <si>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</si>
  <si>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</si>
  <si>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</si>
  <si>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</si>
  <si>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</si>
  <si>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</si>
  <si>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</si>
  <si>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</si>
  <si>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</si>
  <si>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</si>
  <si>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</si>
  <si>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</si>
  <si>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</si>
  <si>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</si>
  <si>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</si>
  <si>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</si>
  <si>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</si>
  <si>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</si>
  <si>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</si>
  <si>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</si>
  <si>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</si>
  <si>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</si>
  <si>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</si>
  <si>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</si>
  <si>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</si>
  <si>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</si>
  <si>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</si>
  <si>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</si>
  <si>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</si>
  <si>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</si>
  <si>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</si>
  <si>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</si>
  <si>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</si>
  <si>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</si>
  <si>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</si>
  <si>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</si>
  <si>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</si>
  <si>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</si>
  <si>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</si>
  <si>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</si>
  <si>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</si>
  <si>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</si>
  <si>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</si>
  <si>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</si>
  <si>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</si>
  <si>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</si>
  <si>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</si>
  <si>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</si>
  <si>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</si>
  <si>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</si>
  <si>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</si>
  <si>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</si>
  <si>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</si>
  <si>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</si>
  <si>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</si>
  <si>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</si>
  <si>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</si>
  <si>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</si>
  <si>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</si>
  <si>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</si>
  <si>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</si>
  <si>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</si>
  <si>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</si>
  <si>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</si>
  <si>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</si>
  <si>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</si>
  <si>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</si>
  <si>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</si>
  <si>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</si>
  <si>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</si>
  <si>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</si>
  <si>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</si>
  <si>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</si>
  <si>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</si>
  <si>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</si>
  <si>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</si>
  <si>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</si>
  <si>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</si>
  <si>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</si>
  <si>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</si>
  <si>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</si>
  <si>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</si>
  <si>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</si>
  <si>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</si>
  <si>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</si>
  <si>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</si>
  <si>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</si>
  <si>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</si>
  <si>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</si>
  <si>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</si>
  <si>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</si>
  <si>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</si>
  <si>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</si>
  <si>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</si>
  <si>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</si>
  <si>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</si>
  <si>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</si>
  <si>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</si>
  <si>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</si>
  <si>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</si>
  <si>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</si>
  <si>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</si>
  <si>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</si>
  <si>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</si>
  <si>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</si>
  <si>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</si>
  <si>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</si>
  <si>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</si>
  <si>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</si>
  <si>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</si>
  <si>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</si>
  <si>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</si>
  <si>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</si>
  <si>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</si>
  <si>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</si>
  <si>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</si>
  <si>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</si>
  <si>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</si>
  <si>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</si>
  <si>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</si>
  <si>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</si>
  <si>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</si>
  <si>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</si>
  <si>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</si>
  <si>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</si>
  <si>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</si>
  <si>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</si>
  <si>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</si>
  <si>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</si>
  <si>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</si>
  <si>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</si>
  <si>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</si>
  <si>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</si>
  <si>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</si>
  <si>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</si>
  <si>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</si>
  <si>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</si>
  <si>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</si>
  <si>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</si>
  <si>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</si>
  <si>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</si>
  <si>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</si>
  <si>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</si>
  <si>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</si>
  <si>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</si>
  <si>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</si>
  <si>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</si>
  <si>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</si>
  <si>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</si>
  <si>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</si>
  <si>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</si>
  <si>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</si>
  <si>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</si>
  <si>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</si>
  <si>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</si>
  <si>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</si>
  <si>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</si>
  <si>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</si>
  <si>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</si>
  <si>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</si>
  <si>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</si>
  <si>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</si>
  <si>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</si>
  <si>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</si>
  <si>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</si>
  <si>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</si>
  <si>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</si>
  <si>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</si>
  <si>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</si>
  <si>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</si>
  <si>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</si>
  <si>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</si>
  <si>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</si>
  <si>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</si>
  <si>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</si>
  <si>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</si>
  <si>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</si>
  <si>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</si>
  <si>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</si>
  <si>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</si>
  <si>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</si>
  <si>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</si>
  <si>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</si>
  <si>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</si>
  <si>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</si>
  <si>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</si>
  <si>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</si>
  <si>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</si>
  <si>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</si>
  <si>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</si>
  <si>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</si>
  <si>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</si>
  <si>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</si>
  <si>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</si>
  <si>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</si>
  <si>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</si>
  <si>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</si>
  <si>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</si>
  <si>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</si>
  <si>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</si>
  <si>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</si>
  <si>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</si>
  <si>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</si>
  <si>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</si>
  <si>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</si>
  <si>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</si>
  <si>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</si>
  <si>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</si>
  <si>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</si>
  <si>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</si>
  <si>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</si>
  <si>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</si>
  <si>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</si>
  <si>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</si>
  <si>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</si>
  <si>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</si>
  <si>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</si>
  <si>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</si>
  <si>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</si>
  <si>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</si>
  <si>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</si>
  <si>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</si>
  <si>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</si>
  <si>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</si>
  <si>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</si>
  <si>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</si>
  <si>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</si>
  <si>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</si>
  <si>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</si>
  <si>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</si>
  <si>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</si>
  <si>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</si>
  <si>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</si>
  <si>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</si>
  <si>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</si>
  <si>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</si>
  <si>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</si>
  <si>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</si>
  <si>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</si>
  <si>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</si>
  <si>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</si>
  <si>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</si>
  <si>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</si>
  <si>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</si>
  <si>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</si>
  <si>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</si>
  <si>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</si>
  <si>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</si>
  <si>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</si>
  <si>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</si>
  <si>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</si>
  <si>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</si>
  <si>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</si>
  <si>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</si>
  <si>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</si>
  <si>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</si>
  <si>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</si>
  <si>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</si>
  <si>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</si>
  <si>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</si>
  <si>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</si>
  <si>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</si>
  <si>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</si>
  <si>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</si>
  <si>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</si>
  <si>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</si>
  <si>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</si>
  <si>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</si>
  <si>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</si>
  <si>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</si>
  <si>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</si>
  <si>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</si>
  <si>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</si>
  <si>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</si>
  <si>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</si>
  <si>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</si>
  <si>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</si>
  <si>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</si>
  <si>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</si>
  <si>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</si>
  <si>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</si>
  <si>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</si>
  <si>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</si>
  <si>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</si>
  <si>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</si>
  <si>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</si>
  <si>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</si>
  <si>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</si>
  <si>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</si>
  <si>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</si>
  <si>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</si>
  <si>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</si>
  <si>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</si>
  <si>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</si>
  <si>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</si>
  <si>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</si>
  <si>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</si>
  <si>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</si>
  <si>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</si>
  <si>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</si>
  <si>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</si>
  <si>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</si>
  <si>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</si>
  <si>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</si>
  <si>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</si>
  <si>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</si>
  <si>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</si>
  <si>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</si>
  <si>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</si>
  <si>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</si>
  <si>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</si>
  <si>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</si>
  <si>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</si>
  <si>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</si>
  <si>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</si>
  <si>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</si>
  <si>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</si>
  <si>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</si>
  <si>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</si>
  <si>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</si>
  <si>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</si>
  <si>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</si>
  <si>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</si>
  <si>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</si>
  <si>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</si>
  <si>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</si>
  <si>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</si>
  <si>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</si>
  <si>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</si>
  <si>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</si>
  <si>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</si>
  <si>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</si>
  <si>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</si>
  <si>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</si>
  <si>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</si>
  <si>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</si>
  <si>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</si>
  <si>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</si>
  <si>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</si>
  <si>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</si>
  <si>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</si>
  <si>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</si>
  <si>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</si>
  <si>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</si>
  <si>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</si>
  <si>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</si>
  <si>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</si>
  <si>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</si>
  <si>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</si>
  <si>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</si>
  <si>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</si>
  <si>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</si>
  <si>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</si>
  <si>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</si>
  <si>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</si>
  <si>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</si>
  <si>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</si>
  <si>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</si>
  <si>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</si>
  <si>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</si>
  <si>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</si>
  <si>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</si>
  <si>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</si>
  <si>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</si>
  <si>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</si>
  <si>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</si>
  <si>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</si>
  <si>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</si>
  <si>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</si>
  <si>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</si>
  <si>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</si>
  <si>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</si>
  <si>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</si>
  <si>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</si>
  <si>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</si>
  <si>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</si>
  <si>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</si>
  <si>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</si>
  <si>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</si>
  <si>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</si>
  <si>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</si>
  <si>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</si>
  <si>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</si>
  <si>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</si>
  <si>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</si>
  <si>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</si>
  <si>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</si>
  <si>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</si>
  <si>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</si>
  <si>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</si>
  <si>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</si>
  <si>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</si>
  <si>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</si>
  <si>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</si>
  <si>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</si>
  <si>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</si>
  <si>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</si>
  <si>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</si>
  <si>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</si>
  <si>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</si>
  <si>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</si>
  <si>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</si>
  <si>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</si>
  <si>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</si>
  <si>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</si>
  <si>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</si>
  <si>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</si>
  <si>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</si>
  <si>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</si>
  <si>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</si>
  <si>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</si>
  <si>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</si>
  <si>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</si>
  <si>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</si>
  <si>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</si>
  <si>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</si>
  <si>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</si>
  <si>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</si>
  <si>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</si>
  <si>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</si>
  <si>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</si>
  <si>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</si>
  <si>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</si>
  <si>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</si>
  <si>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</si>
  <si>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</si>
  <si>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</si>
  <si>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</si>
  <si>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</si>
  <si>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</si>
  <si>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</si>
  <si>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</si>
  <si>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</si>
  <si>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</si>
  <si>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</si>
  <si>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</si>
  <si>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</si>
  <si>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</si>
  <si>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</si>
  <si>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</si>
  <si>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</si>
  <si>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</si>
  <si>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</si>
  <si>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</si>
  <si>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</si>
  <si>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</si>
  <si>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</si>
  <si>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</si>
  <si>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</si>
  <si>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</si>
  <si>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</si>
  <si>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</si>
  <si>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</si>
  <si>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</si>
  <si>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</si>
  <si>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</si>
  <si>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</si>
  <si>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</si>
  <si>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</si>
  <si>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</si>
  <si>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</si>
  <si>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</si>
  <si>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</si>
  <si>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</si>
  <si>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</si>
  <si>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</si>
  <si>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</si>
  <si>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</si>
  <si>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</si>
  <si>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</si>
  <si>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</si>
  <si>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</si>
  <si>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</si>
  <si>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</si>
  <si>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</si>
  <si>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</si>
  <si>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</si>
  <si>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</si>
  <si>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</si>
  <si>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</si>
  <si>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</si>
  <si>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</si>
  <si>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</si>
  <si>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</si>
  <si>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</si>
  <si>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</si>
  <si>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</si>
  <si>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</si>
  <si>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</si>
  <si>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</si>
  <si>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</si>
  <si>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</si>
  <si>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</si>
  <si>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</si>
  <si>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</si>
  <si>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</si>
  <si>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</si>
  <si>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</si>
  <si>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</si>
  <si>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</si>
  <si>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</si>
  <si>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</si>
  <si>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</si>
  <si>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</si>
  <si>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</si>
  <si>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</si>
  <si>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</si>
  <si>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</si>
  <si>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</si>
  <si>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</si>
  <si>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</si>
  <si>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</si>
  <si>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</si>
  <si>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</si>
  <si>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</si>
  <si>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</si>
  <si>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</si>
  <si>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</si>
  <si>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</si>
  <si>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</si>
  <si>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</si>
  <si>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</si>
  <si>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</si>
  <si>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</si>
  <si>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</si>
  <si>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</si>
  <si>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</si>
  <si>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</si>
  <si>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</si>
  <si>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</si>
  <si>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</si>
  <si>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</si>
  <si>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</si>
  <si>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</si>
  <si>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</si>
  <si>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</si>
  <si>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</si>
  <si>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</si>
  <si>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</si>
  <si>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</si>
  <si>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</si>
  <si>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</si>
  <si>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</si>
  <si>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</si>
  <si>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</si>
  <si>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</si>
  <si>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</si>
  <si>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</si>
  <si>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</si>
  <si>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</si>
  <si>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</si>
  <si>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</si>
  <si>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</si>
  <si>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</si>
  <si>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</si>
  <si>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</si>
  <si>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</si>
  <si>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</si>
  <si>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</si>
  <si>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</si>
  <si>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</si>
  <si>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</si>
  <si>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</si>
  <si>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</si>
  <si>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</si>
  <si>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</si>
  <si>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</si>
  <si>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</si>
  <si>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</si>
  <si>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</si>
  <si>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</si>
  <si>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</si>
  <si>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</si>
  <si>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</si>
  <si>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</si>
  <si>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</si>
  <si>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</si>
  <si>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</si>
  <si>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</si>
  <si>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</si>
  <si>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</si>
  <si>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</si>
  <si>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</si>
  <si>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</si>
  <si>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</si>
  <si>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</si>
  <si>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</si>
  <si>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</si>
  <si>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</si>
  <si>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</si>
  <si>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</si>
  <si>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</si>
  <si>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</si>
  <si>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</si>
  <si>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</si>
  <si>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</si>
  <si>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</si>
  <si>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</si>
  <si>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</si>
  <si>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</si>
  <si>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</si>
  <si>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</si>
  <si>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</si>
  <si>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</si>
  <si>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</si>
  <si>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</si>
  <si>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</si>
  <si>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</si>
  <si>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</si>
  <si>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</si>
  <si>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</si>
  <si>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</si>
  <si>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</si>
  <si>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</si>
  <si>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</si>
  <si>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</si>
  <si>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</si>
  <si>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</si>
  <si>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</si>
  <si>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</si>
  <si>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</si>
  <si>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</si>
  <si>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</si>
  <si>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</si>
  <si>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</si>
  <si>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</si>
  <si>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</si>
  <si>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</si>
  <si>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</si>
  <si>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</si>
  <si>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</si>
  <si>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</si>
  <si>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</si>
  <si>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</si>
  <si>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</si>
  <si>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</si>
  <si>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</si>
  <si>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</si>
  <si>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</si>
  <si>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</si>
  <si>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</si>
  <si>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</si>
  <si>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</si>
  <si>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</si>
  <si>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</si>
  <si>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</si>
  <si>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</si>
  <si>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</si>
  <si>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</si>
  <si>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</si>
  <si>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</si>
  <si>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</si>
  <si>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</si>
  <si>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</si>
  <si>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</si>
  <si>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</si>
  <si>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</si>
  <si>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</si>
  <si>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</si>
  <si>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</si>
  <si>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</si>
  <si>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</si>
  <si>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</si>
  <si>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</si>
  <si>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</si>
  <si>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</si>
  <si>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</si>
  <si>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</si>
  <si>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</si>
  <si>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</si>
  <si>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</si>
  <si>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</si>
  <si>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</si>
  <si>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</si>
  <si>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</si>
  <si>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</si>
  <si>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</si>
  <si>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</si>
  <si>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</si>
  <si>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</si>
  <si>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</si>
  <si>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</si>
  <si>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</si>
  <si>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</si>
  <si>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</si>
  <si>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</si>
  <si>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</si>
  <si>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</si>
  <si>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</si>
  <si>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</si>
  <si>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</si>
  <si>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</si>
  <si>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</si>
  <si>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</si>
  <si>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</si>
  <si>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</si>
  <si>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</si>
  <si>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</si>
  <si>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</si>
  <si>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</si>
  <si>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</si>
  <si>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</si>
  <si>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</si>
  <si>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</si>
  <si>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</si>
  <si>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</si>
  <si>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</si>
  <si>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</si>
  <si>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</si>
  <si>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</si>
  <si>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</si>
  <si>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</si>
  <si>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</si>
  <si>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</si>
  <si>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</si>
  <si>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</si>
  <si>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</si>
  <si>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</si>
  <si>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</si>
  <si>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</si>
  <si>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</si>
  <si>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</si>
  <si>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</si>
  <si>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</si>
  <si>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</si>
  <si>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</si>
  <si>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</si>
  <si>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</si>
  <si>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</si>
  <si>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</si>
  <si>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</si>
  <si>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</si>
  <si>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</si>
  <si>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</si>
  <si>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</si>
  <si>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</si>
  <si>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</si>
  <si>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</si>
  <si>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</si>
  <si>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</si>
  <si>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</si>
  <si>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</si>
  <si>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</si>
  <si>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</si>
  <si>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</si>
  <si>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</si>
  <si>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</si>
  <si>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</si>
  <si>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</si>
  <si>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</si>
  <si>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</si>
  <si>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</si>
  <si>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</si>
  <si>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</si>
  <si>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</si>
  <si>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</si>
  <si>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</si>
  <si>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</si>
  <si>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</si>
  <si>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</si>
  <si>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</si>
  <si>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</si>
  <si>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</si>
  <si>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</si>
  <si>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</si>
  <si>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</si>
  <si>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</si>
  <si>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</si>
  <si>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</si>
  <si>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</si>
  <si>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</si>
  <si>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</si>
  <si>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</si>
  <si>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</si>
  <si>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</si>
  <si>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</si>
  <si>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</si>
  <si>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</si>
  <si>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</si>
  <si>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</si>
  <si>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</si>
  <si>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</si>
  <si>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</si>
  <si>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</si>
  <si>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</si>
  <si>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</si>
  <si>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</si>
  <si>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</si>
  <si>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</si>
  <si>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</si>
  <si>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</si>
  <si>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</si>
  <si>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</si>
  <si>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</si>
  <si>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</si>
  <si>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</si>
  <si>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</si>
  <si>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</si>
  <si>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</si>
  <si>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</si>
  <si>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</si>
  <si>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</si>
  <si>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</si>
  <si>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</si>
  <si>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</si>
  <si>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</si>
  <si>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</si>
  <si>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</si>
  <si>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</si>
  <si>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</si>
  <si>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</si>
  <si>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</si>
  <si>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</si>
  <si>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</si>
  <si>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</si>
  <si>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</si>
  <si>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</si>
  <si>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</si>
  <si>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</si>
  <si>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</si>
  <si>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</si>
  <si>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</si>
  <si>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</si>
  <si>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</si>
  <si>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</si>
  <si>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</si>
  <si>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</si>
  <si>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</si>
  <si>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</si>
  <si>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</si>
  <si>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</si>
  <si>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</si>
  <si>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</si>
  <si>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</si>
  <si>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</si>
  <si>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</si>
  <si>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</si>
  <si>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</si>
  <si>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</si>
  <si>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</si>
  <si>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</si>
  <si>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</si>
  <si>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</si>
  <si>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</si>
  <si>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</si>
  <si>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</si>
  <si>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</si>
  <si>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</si>
  <si>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</si>
  <si>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</si>
  <si>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</si>
  <si>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</si>
  <si>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</si>
  <si>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</si>
  <si>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</si>
  <si>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</si>
  <si>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</si>
  <si>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</si>
  <si>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</si>
  <si>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</si>
  <si>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</si>
  <si>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</si>
  <si>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</si>
  <si>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</si>
  <si>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</si>
  <si>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</si>
  <si>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</si>
  <si>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</si>
  <si>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</si>
  <si>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</si>
  <si>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</si>
  <si>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</si>
  <si>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</si>
  <si>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</si>
  <si>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</si>
  <si>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</si>
  <si>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</si>
  <si>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</si>
  <si>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</si>
  <si>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</si>
  <si>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</si>
  <si>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</si>
  <si>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</si>
  <si>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</si>
  <si>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</si>
  <si>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</si>
  <si>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</si>
  <si>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</si>
  <si>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</si>
  <si>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</si>
  <si>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</si>
  <si>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</si>
  <si>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</si>
  <si>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</si>
  <si>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</si>
  <si>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</si>
  <si>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</si>
  <si>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</si>
  <si>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</si>
  <si>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</si>
  <si>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</si>
  <si>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</si>
  <si>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</si>
  <si>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</si>
  <si>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</si>
  <si>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</si>
  <si>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</si>
  <si>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</si>
  <si>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</si>
  <si>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</si>
  <si>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</si>
  <si>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</si>
  <si>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</si>
  <si>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</si>
  <si>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</si>
  <si>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</si>
  <si>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</si>
  <si>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</si>
  <si>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</si>
  <si>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</si>
  <si>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</si>
  <si>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</si>
  <si>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</si>
  <si>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</si>
  <si>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</si>
  <si>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</si>
  <si>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</si>
  <si>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</si>
  <si>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</si>
  <si>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</si>
  <si>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</si>
  <si>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</si>
  <si>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</si>
  <si>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</si>
  <si>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</si>
  <si>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</si>
  <si>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</si>
  <si>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</si>
  <si>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</si>
  <si>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</si>
  <si>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</si>
  <si>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</si>
  <si>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</si>
  <si>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</si>
  <si>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</si>
  <si>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</si>
  <si>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</si>
  <si>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</si>
  <si>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</si>
  <si>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</si>
  <si>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</si>
  <si>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</si>
  <si>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</si>
  <si>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</si>
  <si>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</si>
  <si>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</si>
  <si>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</si>
  <si>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</si>
  <si>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</si>
  <si>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</si>
  <si>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</si>
  <si>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</si>
  <si>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</si>
  <si>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</si>
  <si>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</si>
  <si>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</si>
  <si>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</si>
  <si>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</si>
  <si>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</si>
  <si>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</si>
  <si>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</si>
  <si>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</si>
  <si>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</si>
  <si>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</si>
  <si>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</si>
  <si>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</si>
  <si>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</si>
  <si>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</si>
  <si>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</si>
  <si>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</si>
  <si>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</si>
  <si>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</si>
  <si>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</si>
  <si>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</si>
  <si>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</si>
  <si>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</si>
  <si>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</si>
  <si>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</si>
  <si>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</si>
  <si>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</si>
  <si>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</si>
  <si>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</si>
  <si>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</si>
  <si>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</si>
  <si>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</si>
  <si>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</si>
  <si>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</si>
  <si>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</si>
  <si>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</si>
  <si>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</si>
  <si>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</si>
  <si>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</si>
  <si>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</si>
  <si>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</si>
  <si>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</si>
  <si>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</si>
  <si>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</si>
  <si>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</si>
  <si>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</si>
  <si>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</si>
  <si>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</si>
  <si>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</si>
  <si>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</si>
  <si>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</si>
  <si>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</si>
  <si>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</si>
  <si>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</si>
  <si>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</si>
  <si>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</si>
  <si>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</si>
  <si>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</si>
  <si>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</si>
  <si>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</si>
  <si>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</si>
  <si>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</si>
  <si>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</si>
  <si>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</si>
  <si>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</si>
  <si>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</si>
  <si>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</si>
  <si>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</si>
  <si>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</si>
  <si>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</si>
  <si>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</si>
  <si>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</si>
  <si>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</si>
  <si>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</si>
  <si>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</si>
  <si>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</si>
  <si>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</si>
  <si>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</si>
  <si>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</si>
  <si>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</si>
  <si>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</si>
  <si>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</si>
  <si>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</si>
  <si>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</si>
  <si>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</si>
  <si>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</si>
  <si>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</si>
  <si>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</si>
  <si>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</si>
  <si>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</si>
  <si>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</si>
  <si>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</si>
  <si>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</si>
  <si>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</si>
  <si>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</si>
  <si>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</si>
  <si>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</si>
  <si>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</si>
  <si>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</si>
  <si>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</si>
  <si>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</si>
  <si>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</si>
  <si>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</si>
  <si>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</si>
  <si>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</si>
  <si>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</si>
  <si>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</si>
  <si>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</si>
  <si>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</si>
  <si>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</si>
  <si>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</si>
  <si>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</si>
  <si>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</si>
  <si>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</si>
  <si>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</si>
  <si>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</si>
  <si>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</si>
  <si>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</si>
  <si>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</si>
  <si>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</si>
  <si>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</si>
  <si>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</si>
  <si>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</si>
  <si>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</si>
  <si>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</si>
  <si>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</si>
  <si>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</si>
  <si>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</si>
  <si>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</si>
  <si>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</si>
  <si>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</si>
  <si>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</si>
  <si>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</si>
  <si>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</si>
  <si>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</si>
  <si>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</si>
  <si>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</si>
  <si>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</si>
  <si>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</si>
  <si>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</si>
  <si>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</si>
  <si>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</si>
  <si>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</si>
  <si>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</si>
  <si>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</si>
  <si>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</si>
  <si>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</si>
  <si>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</si>
  <si>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</si>
  <si>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</si>
  <si>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</si>
  <si>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</si>
  <si>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</si>
  <si>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</si>
  <si>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</si>
  <si>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</si>
  <si>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</si>
  <si>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</si>
  <si>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</si>
  <si>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</si>
  <si>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</si>
  <si>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</si>
  <si>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</si>
  <si>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</si>
  <si>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</si>
  <si>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</si>
  <si>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</si>
  <si>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</si>
  <si>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</si>
  <si>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</si>
  <si>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</si>
  <si>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</si>
  <si>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</si>
  <si>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</si>
  <si>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</si>
  <si>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</si>
  <si>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</si>
  <si>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</si>
  <si>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</si>
  <si>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</si>
  <si>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</si>
  <si>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</si>
  <si>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</si>
  <si>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</si>
  <si>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</si>
  <si>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</si>
  <si>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</si>
  <si>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</si>
  <si>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</si>
  <si>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</si>
  <si>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</si>
  <si>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</si>
  <si>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</si>
  <si>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</si>
  <si>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</si>
  <si>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</si>
  <si>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</si>
  <si>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</si>
  <si>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</si>
  <si>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</si>
  <si>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</si>
  <si>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</si>
  <si>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</si>
  <si>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</si>
  <si>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</si>
  <si>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</si>
  <si>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</si>
  <si>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</si>
  <si>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</si>
  <si>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</si>
  <si>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</si>
  <si>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</si>
  <si>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</si>
  <si>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</si>
  <si>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</si>
  <si>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</si>
  <si>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</si>
  <si>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</si>
  <si>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</si>
  <si>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</si>
  <si>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</si>
  <si>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</si>
  <si>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</si>
  <si>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</si>
  <si>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</si>
  <si>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</si>
  <si>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</si>
  <si>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</si>
  <si>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</si>
  <si>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</si>
  <si>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</si>
  <si>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</si>
  <si>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</si>
  <si>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</si>
  <si>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</si>
  <si>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</si>
  <si>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</si>
  <si>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</si>
  <si>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</si>
  <si>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</si>
  <si>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</si>
  <si>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</si>
  <si>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</si>
  <si>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</si>
  <si>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</si>
  <si>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</si>
  <si>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</si>
  <si>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</si>
  <si>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</si>
  <si>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</si>
  <si>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</si>
  <si>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</si>
  <si>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</si>
  <si>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</si>
  <si>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</si>
  <si>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</si>
  <si>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</si>
  <si>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</si>
  <si>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</si>
  <si>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</si>
  <si>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</si>
  <si>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</si>
  <si>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</si>
  <si>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</si>
  <si>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</si>
  <si>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</si>
  <si>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</si>
  <si>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</si>
  <si>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</si>
  <si>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</si>
  <si>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</si>
  <si>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</si>
  <si>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</si>
  <si>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</si>
  <si>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</si>
  <si>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</si>
  <si>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</si>
  <si>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</si>
  <si>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</si>
  <si>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</si>
  <si>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</si>
  <si>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</si>
  <si>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</si>
  <si>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</si>
  <si>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</si>
  <si>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</si>
  <si>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</si>
  <si>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</si>
  <si>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</si>
  <si>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</si>
  <si>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</si>
  <si>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</si>
  <si>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</si>
  <si>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</si>
  <si>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</si>
  <si>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</si>
  <si>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</si>
  <si>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</si>
  <si>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</si>
  <si>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</si>
  <si>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</si>
  <si>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</si>
  <si>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</si>
  <si>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</si>
  <si>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</si>
  <si>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</si>
  <si>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</si>
  <si>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</si>
  <si>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</si>
  <si>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</si>
  <si>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</si>
  <si>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</si>
  <si>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</si>
  <si>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</si>
  <si>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</si>
  <si>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</si>
  <si>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</si>
  <si>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</si>
  <si>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</si>
  <si>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</si>
  <si>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</si>
  <si>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</si>
  <si>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</si>
  <si>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</si>
  <si>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</si>
  <si>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</si>
  <si>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</si>
  <si>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</si>
  <si>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</si>
  <si>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</si>
  <si>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</si>
  <si>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</si>
  <si>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</si>
  <si>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</si>
  <si>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</si>
  <si>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</si>
  <si>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</si>
  <si>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</si>
  <si>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</si>
  <si>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</si>
  <si>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</si>
  <si>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</si>
  <si>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</si>
  <si>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</si>
  <si>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</si>
  <si>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</si>
  <si>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</si>
  <si>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</si>
  <si>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</si>
  <si>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</si>
  <si>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</si>
  <si>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</si>
  <si>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</si>
  <si>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</si>
  <si>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</si>
  <si>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</si>
  <si>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</si>
  <si>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</si>
  <si>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</si>
  <si>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</si>
  <si>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</si>
  <si>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</si>
  <si>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</si>
  <si>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</si>
  <si>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</si>
  <si>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</si>
  <si>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</si>
  <si>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</si>
  <si>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</si>
  <si>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</si>
  <si>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</si>
  <si>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</si>
  <si>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</si>
  <si>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</si>
  <si>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</si>
  <si>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</si>
  <si>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</si>
  <si>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</si>
  <si>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</si>
  <si>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</si>
  <si>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</si>
  <si>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</si>
  <si>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</si>
  <si>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</si>
  <si>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</si>
  <si>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</si>
  <si>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</si>
  <si>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</si>
  <si>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</si>
  <si>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</si>
  <si>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</si>
  <si>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</si>
  <si>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</si>
  <si>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</si>
  <si>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</si>
  <si>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</si>
  <si>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</si>
  <si>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</si>
  <si>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</si>
  <si>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</si>
  <si>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</si>
  <si>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</si>
  <si>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</si>
  <si>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</si>
  <si>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</si>
  <si>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</si>
  <si>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</si>
  <si>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</si>
  <si>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</si>
  <si>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</si>
  <si>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</si>
  <si>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</si>
  <si>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</si>
  <si>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</si>
  <si>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</si>
  <si>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</si>
  <si>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</si>
  <si>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</si>
  <si>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</si>
  <si>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</si>
  <si>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</si>
  <si>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</si>
  <si>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</si>
  <si>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</si>
  <si>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</si>
  <si>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</si>
  <si>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</si>
  <si>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</si>
  <si>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</si>
  <si>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</si>
  <si>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</si>
  <si>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</si>
  <si>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</si>
  <si>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</si>
  <si>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</si>
  <si>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</si>
  <si>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</si>
  <si>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</si>
  <si>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</si>
  <si>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</si>
  <si>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</si>
  <si>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</si>
  <si>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</si>
  <si>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</si>
  <si>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</si>
  <si>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</si>
  <si>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</si>
  <si>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</si>
  <si>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</si>
  <si>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</si>
  <si>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</si>
  <si>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</si>
  <si>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</si>
  <si>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</si>
  <si>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</si>
  <si>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</si>
  <si>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</si>
  <si>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</si>
  <si>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</si>
  <si>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</si>
  <si>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</si>
  <si>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</si>
  <si>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</si>
  <si>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</si>
  <si>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</si>
  <si>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</si>
  <si>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</si>
  <si>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</si>
  <si>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</si>
  <si>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</si>
  <si>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</si>
  <si>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</si>
  <si>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</si>
  <si>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</si>
  <si>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</si>
  <si>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</si>
  <si>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</si>
  <si>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</si>
  <si>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</si>
  <si>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</si>
  <si>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</si>
  <si>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</si>
  <si>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</si>
  <si>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</si>
  <si>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</si>
  <si>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</si>
  <si>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</si>
  <si>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</si>
  <si>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</si>
  <si>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</si>
  <si>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</si>
  <si>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</si>
  <si>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</si>
  <si>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</si>
  <si>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</si>
  <si>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</si>
  <si>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</si>
  <si>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</si>
  <si>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</si>
  <si>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</si>
  <si>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</si>
  <si>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</si>
  <si>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</si>
  <si>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</si>
  <si>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</si>
  <si>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</si>
  <si>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</si>
  <si>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</si>
  <si>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</si>
  <si>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</si>
  <si>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</si>
  <si>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</si>
  <si>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</si>
  <si>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</si>
  <si>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</si>
  <si>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</si>
  <si>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</si>
  <si>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</si>
  <si>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</si>
  <si>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</si>
  <si>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</si>
  <si>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</si>
  <si>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</si>
  <si>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</si>
  <si>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</si>
  <si>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</si>
  <si>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</si>
  <si>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</si>
  <si>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</si>
  <si>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</si>
  <si>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</si>
  <si>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</si>
  <si>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</si>
  <si>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</si>
  <si>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</si>
  <si>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</si>
  <si>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</si>
  <si>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</si>
  <si>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</si>
  <si>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</si>
  <si>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</si>
  <si>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</si>
  <si>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</si>
  <si>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</si>
  <si>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</si>
  <si>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</si>
  <si>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</si>
  <si>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</si>
  <si>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</si>
  <si>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</si>
  <si>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</si>
  <si>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</si>
  <si>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</si>
  <si>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</si>
  <si>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</si>
  <si>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</si>
  <si>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</si>
  <si>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</si>
  <si>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</si>
  <si>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</si>
  <si>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</si>
  <si>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</si>
  <si>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</si>
  <si>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</si>
  <si>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</si>
  <si>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</si>
  <si>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</si>
  <si>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</si>
  <si>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</si>
  <si>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</si>
  <si>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</si>
  <si>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</si>
  <si>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</si>
  <si>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</si>
  <si>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</si>
  <si>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</si>
  <si>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</si>
  <si>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</si>
  <si>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</si>
  <si>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</si>
  <si>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</si>
  <si>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</si>
  <si>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</si>
  <si>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</si>
  <si>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</si>
  <si>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</si>
  <si>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</si>
  <si>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</si>
  <si>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</si>
  <si>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</si>
  <si>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</si>
  <si>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</si>
  <si>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</si>
  <si>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</si>
  <si>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</si>
  <si>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</si>
  <si>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</si>
  <si>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</si>
  <si>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</si>
  <si>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</si>
  <si>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</si>
  <si>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</si>
  <si>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</si>
  <si>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</si>
  <si>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</si>
  <si>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</si>
  <si>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</si>
  <si>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</si>
  <si>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</si>
  <si>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</si>
  <si>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</si>
  <si>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</si>
  <si>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</si>
  <si>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</si>
  <si>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</si>
  <si>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</si>
  <si>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</si>
  <si>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</si>
  <si>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</si>
  <si>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</si>
  <si>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</si>
  <si>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</si>
  <si>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</si>
  <si>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</si>
  <si>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</si>
  <si>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</si>
  <si>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</si>
  <si>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</si>
  <si>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</si>
  <si>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</si>
  <si>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</si>
  <si>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</si>
  <si>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</si>
  <si>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</si>
  <si>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</si>
  <si>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</si>
  <si>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</si>
  <si>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</si>
  <si>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</si>
  <si>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</si>
  <si>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</si>
  <si>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</si>
  <si>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</si>
  <si>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</si>
  <si>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</si>
  <si>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</si>
  <si>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</si>
  <si>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</si>
  <si>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</si>
  <si>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</si>
  <si>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</si>
  <si>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</si>
  <si>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</si>
  <si>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</si>
  <si>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</si>
  <si>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</si>
  <si>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</si>
  <si>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</si>
  <si>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</si>
  <si>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</si>
  <si>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</si>
  <si>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</si>
  <si>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</si>
  <si>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</si>
  <si>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</si>
  <si>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</si>
  <si>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</si>
  <si>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</si>
  <si>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</si>
  <si>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</si>
  <si>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</si>
  <si>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</si>
  <si>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</si>
  <si>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</si>
  <si>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</si>
  <si>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</si>
  <si>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</si>
  <si>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</si>
  <si>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</si>
  <si>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</si>
  <si>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</si>
  <si>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</si>
  <si>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</si>
  <si>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</si>
  <si>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</si>
  <si>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</si>
  <si>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</si>
  <si>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</si>
  <si>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</si>
  <si>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</si>
  <si>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</si>
  <si>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</si>
  <si>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</si>
  <si>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</si>
  <si>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</si>
  <si>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</si>
  <si>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</si>
  <si>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</si>
  <si>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</si>
  <si>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</si>
  <si>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</si>
  <si>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</si>
  <si>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</si>
  <si>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</si>
  <si>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</si>
  <si>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</si>
  <si>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</si>
  <si>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</si>
  <si>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</si>
  <si>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</si>
  <si>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</si>
  <si>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</si>
  <si>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</si>
  <si>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</si>
  <si>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</si>
  <si>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</si>
  <si>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</si>
  <si>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</si>
  <si>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</si>
  <si>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</si>
  <si>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</si>
  <si>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</si>
  <si>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</si>
  <si>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</si>
  <si>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</si>
  <si>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</si>
  <si>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</si>
  <si>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</si>
  <si>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</si>
  <si>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</si>
  <si>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</si>
  <si>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</si>
  <si>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</si>
  <si>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</si>
  <si>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</si>
  <si>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</si>
  <si>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</si>
  <si>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</si>
  <si>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</si>
  <si>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</si>
  <si>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</si>
  <si>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</si>
  <si>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</si>
  <si>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</si>
  <si>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</si>
  <si>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</si>
  <si>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</si>
  <si>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</si>
  <si>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</si>
  <si>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</si>
  <si>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</si>
  <si>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</si>
  <si>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</si>
  <si>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</si>
  <si>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</si>
  <si>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</si>
  <si>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</si>
  <si>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</si>
  <si>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</si>
  <si>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</si>
  <si>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</si>
  <si>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</si>
  <si>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</si>
  <si>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</si>
  <si>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</si>
  <si>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</si>
  <si>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</si>
  <si>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</si>
  <si>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</si>
  <si>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</si>
  <si>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</si>
  <si>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</si>
  <si>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</si>
  <si>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</si>
  <si>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</si>
  <si>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</si>
  <si>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</si>
  <si>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</si>
  <si>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</si>
  <si>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</si>
  <si>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</si>
  <si>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</si>
  <si>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</si>
  <si>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</si>
  <si>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</si>
  <si>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</si>
  <si>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</si>
  <si>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</si>
  <si>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</si>
  <si>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</si>
  <si>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</si>
  <si>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</si>
  <si>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</si>
  <si>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</si>
  <si>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</si>
  <si>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</si>
  <si>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</si>
  <si>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</si>
  <si>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</si>
  <si>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</si>
  <si>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</si>
  <si>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</si>
  <si>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</si>
  <si>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</si>
  <si>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</si>
  <si>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</si>
  <si>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</si>
  <si>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</si>
  <si>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</si>
  <si>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</si>
  <si>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</si>
  <si>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</si>
  <si>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</si>
  <si>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</si>
  <si>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</si>
  <si>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</si>
  <si>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</si>
  <si>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</si>
  <si>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</si>
  <si>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</si>
  <si>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</si>
  <si>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</si>
  <si>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</si>
  <si>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</si>
  <si>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</si>
  <si>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</si>
  <si>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</si>
  <si>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</si>
  <si>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</si>
  <si>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</si>
  <si>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</si>
  <si>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</si>
  <si>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</si>
  <si>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</si>
  <si>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</si>
  <si>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</si>
  <si>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</si>
  <si>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</si>
  <si>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</si>
  <si>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</si>
  <si>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</si>
  <si>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</si>
  <si>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</si>
  <si>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</si>
  <si>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</si>
  <si>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</si>
  <si>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</si>
  <si>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</si>
  <si>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</si>
  <si>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</si>
  <si>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</si>
  <si>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</si>
  <si>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</si>
  <si>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</si>
  <si>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</si>
  <si>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</si>
  <si>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</si>
  <si>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</si>
  <si>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</si>
  <si>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</si>
  <si>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</si>
  <si>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</si>
  <si>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</si>
  <si>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</si>
  <si>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</si>
  <si>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</si>
  <si>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</si>
  <si>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</si>
  <si>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</si>
  <si>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</si>
  <si>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</si>
  <si>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</si>
  <si>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</si>
  <si>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</si>
  <si>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</si>
  <si>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</si>
  <si>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</si>
  <si>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</si>
  <si>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</si>
  <si>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</si>
  <si>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</si>
  <si>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</si>
  <si>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</si>
  <si>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</si>
  <si>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</si>
  <si>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</si>
  <si>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</si>
  <si>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</si>
  <si>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</si>
  <si>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</si>
  <si>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</si>
  <si>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</si>
  <si>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</si>
  <si>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</si>
  <si>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</si>
  <si>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</si>
  <si>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</si>
  <si>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</si>
  <si>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</si>
  <si>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</si>
  <si>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</si>
  <si>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</si>
  <si>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</si>
  <si>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</si>
  <si>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</si>
  <si>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</si>
  <si>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</si>
  <si>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</si>
  <si>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</si>
  <si>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</si>
  <si>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</si>
  <si>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</si>
  <si>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</si>
  <si>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</si>
  <si>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</si>
  <si>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</si>
  <si>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</si>
  <si>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</si>
  <si>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</si>
  <si>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</si>
  <si>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</si>
  <si>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</si>
  <si>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</si>
  <si>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</si>
  <si>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</si>
  <si>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</si>
  <si>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</si>
  <si>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</si>
  <si>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</si>
  <si>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</si>
  <si>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</si>
  <si>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</si>
  <si>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</si>
  <si>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</si>
  <si>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</si>
  <si>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</si>
  <si>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</si>
  <si>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</si>
  <si>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</si>
  <si>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</si>
  <si>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</si>
  <si>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</si>
  <si>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</si>
  <si>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</si>
  <si>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</si>
  <si>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</si>
  <si>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</si>
  <si>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</si>
  <si>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</si>
  <si>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</si>
  <si>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</si>
  <si>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</si>
  <si>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</si>
  <si>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</si>
  <si>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</si>
  <si>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</si>
  <si>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</si>
  <si>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</si>
  <si>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</si>
  <si>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</si>
  <si>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</si>
  <si>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</si>
  <si>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</si>
  <si>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</si>
  <si>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</si>
  <si>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</si>
  <si>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</si>
  <si>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</si>
  <si>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</si>
  <si>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</si>
  <si>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</si>
  <si>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</si>
  <si>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</si>
  <si>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</si>
  <si>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</si>
  <si>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</si>
  <si>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</si>
  <si>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</si>
  <si>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</si>
  <si>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</si>
  <si>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</si>
  <si>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</si>
  <si>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</si>
  <si>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</si>
  <si>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</si>
  <si>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</si>
  <si>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</si>
  <si>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</si>
  <si>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</si>
  <si>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</si>
  <si>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</si>
  <si>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</si>
  <si>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</si>
  <si>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</si>
  <si>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</si>
  <si>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</si>
  <si>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</si>
  <si>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</si>
  <si>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</si>
  <si>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</si>
  <si>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</si>
  <si>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</si>
  <si>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</si>
  <si>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</si>
  <si>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</si>
  <si>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</si>
  <si>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</si>
  <si>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</si>
  <si>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</si>
  <si>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</si>
  <si>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</si>
  <si>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</si>
  <si>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</si>
  <si>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</si>
  <si>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</si>
  <si>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</si>
  <si>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</si>
  <si>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</si>
  <si>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</si>
  <si>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</si>
  <si>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</si>
  <si>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</si>
  <si>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</si>
  <si>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</si>
  <si>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</si>
  <si>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</si>
  <si>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</si>
  <si>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</si>
  <si>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</si>
  <si>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</si>
  <si>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</si>
  <si>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</si>
  <si>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</si>
  <si>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</si>
  <si>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</si>
  <si>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</si>
  <si>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</si>
  <si>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</si>
  <si>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</si>
  <si>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</si>
  <si>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</si>
  <si>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</si>
  <si>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</si>
  <si>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</si>
  <si>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</si>
  <si>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</si>
  <si>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</si>
  <si>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</si>
  <si>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</si>
  <si>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</si>
  <si>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</si>
  <si>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</si>
  <si>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</si>
  <si>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</si>
  <si>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</si>
  <si>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</si>
  <si>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</si>
  <si>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</si>
  <si>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</si>
  <si>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</si>
  <si>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</si>
  <si>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</si>
  <si>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</si>
  <si>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</si>
  <si>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</si>
  <si>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</si>
  <si>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</si>
  <si>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</si>
  <si>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</si>
  <si>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</si>
  <si>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</si>
  <si>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</si>
  <si>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</si>
  <si>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</si>
  <si>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</si>
  <si>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</si>
  <si>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</si>
  <si>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</si>
  <si>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</si>
  <si>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</si>
  <si>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</si>
  <si>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</si>
  <si>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</si>
  <si>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</si>
  <si>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</si>
  <si>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</si>
  <si>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</si>
  <si>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</si>
  <si>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</si>
  <si>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</si>
  <si>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</si>
  <si>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</si>
  <si>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</si>
  <si>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</si>
  <si>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</si>
  <si>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</si>
  <si>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</si>
  <si>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</si>
  <si>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</si>
  <si>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</si>
  <si>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</si>
  <si>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</si>
  <si>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</si>
  <si>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</si>
  <si>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</si>
  <si>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</si>
  <si>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</si>
  <si>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</si>
  <si>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</si>
  <si>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</si>
  <si>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</si>
  <si>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</si>
  <si>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</si>
  <si>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</si>
  <si>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</si>
  <si>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</si>
  <si>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</si>
  <si>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</si>
  <si>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</si>
  <si>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</si>
  <si>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</si>
  <si>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</si>
  <si>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</si>
  <si>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</si>
  <si>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</si>
  <si>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</si>
  <si>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</si>
  <si>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</si>
  <si>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</si>
  <si>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</si>
  <si>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</si>
  <si>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</si>
  <si>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</si>
  <si>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</si>
  <si>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</si>
  <si>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</si>
  <si>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</si>
  <si>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</si>
  <si>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</si>
  <si>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</si>
  <si>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</si>
  <si>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</si>
  <si>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</si>
  <si>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</si>
  <si>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</si>
  <si>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</si>
  <si>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</si>
  <si>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</si>
  <si>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</si>
  <si>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</si>
  <si>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</si>
  <si>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</si>
  <si>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</si>
  <si>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</si>
  <si>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</si>
  <si>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</si>
  <si>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</si>
  <si>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</si>
  <si>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</si>
  <si>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</si>
  <si>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</si>
  <si>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</si>
  <si>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</si>
  <si>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</si>
  <si>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</si>
  <si>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</si>
  <si>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</si>
  <si>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</si>
  <si>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</si>
  <si>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</si>
  <si>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</si>
  <si>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</si>
  <si>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</si>
  <si>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</si>
  <si>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</si>
  <si>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</si>
  <si>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</si>
  <si>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</si>
  <si>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</si>
  <si>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</si>
  <si>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</si>
  <si>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</si>
  <si>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</si>
  <si>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</si>
  <si>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</si>
  <si>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</si>
  <si>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</si>
  <si>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</si>
  <si>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</si>
  <si>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</si>
  <si>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</si>
  <si>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</si>
  <si>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</si>
  <si>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</si>
  <si>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</si>
  <si>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</si>
  <si>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</si>
  <si>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</si>
  <si>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</si>
  <si>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</si>
  <si>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</si>
  <si>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</si>
  <si>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</si>
  <si>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</si>
  <si>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</si>
  <si>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</si>
  <si>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</si>
  <si>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</si>
  <si>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</si>
  <si>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</si>
  <si>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</si>
  <si>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</si>
  <si>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</si>
  <si>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</si>
  <si>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</si>
  <si>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</si>
  <si>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</si>
  <si>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</si>
  <si>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</si>
  <si>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</si>
  <si>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</si>
  <si>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</si>
  <si>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</si>
  <si>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</si>
  <si>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</si>
  <si>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</si>
  <si>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</si>
  <si>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</si>
  <si>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</si>
  <si>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</si>
  <si>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</si>
  <si>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</si>
  <si>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</si>
  <si>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</si>
  <si>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</si>
  <si>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</si>
  <si>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</si>
  <si>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</si>
  <si>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</si>
  <si>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</si>
  <si>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</si>
  <si>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</si>
  <si>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</si>
  <si>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</si>
  <si>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</si>
  <si>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</si>
  <si>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</si>
  <si>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</si>
  <si>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</si>
  <si>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</si>
  <si>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</si>
  <si>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</si>
  <si>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</si>
  <si>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</si>
  <si>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</si>
  <si>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</si>
  <si>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</si>
  <si>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</si>
  <si>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</si>
  <si>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</si>
  <si>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</si>
  <si>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</si>
  <si>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</si>
  <si>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</si>
  <si>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</si>
  <si>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</si>
  <si>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</si>
  <si>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</si>
  <si>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</si>
  <si>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</si>
  <si>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</si>
  <si>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</si>
  <si>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</si>
  <si>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</si>
  <si>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</si>
  <si>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</si>
  <si>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</si>
  <si>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</si>
  <si>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</si>
  <si>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</si>
  <si>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</si>
  <si>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</si>
  <si>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</si>
  <si>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</si>
  <si>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</si>
  <si>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</si>
  <si>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</si>
  <si>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</si>
  <si>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</si>
  <si>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</si>
  <si>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</si>
  <si>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</si>
  <si>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</si>
  <si>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</si>
  <si>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</si>
  <si>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</si>
  <si>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</si>
  <si>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</si>
  <si>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</si>
  <si>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</si>
  <si>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</si>
  <si>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</si>
  <si>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</si>
  <si>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</si>
  <si>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</si>
  <si>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</si>
  <si>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</si>
  <si>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</si>
  <si>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</si>
  <si>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</si>
  <si>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</si>
  <si>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</si>
  <si>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</si>
  <si>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</si>
  <si>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</si>
  <si>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</si>
  <si>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</si>
  <si>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</si>
  <si>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</si>
  <si>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</si>
  <si>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</si>
  <si>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</si>
  <si>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</si>
  <si>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</si>
  <si>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</si>
  <si>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</si>
  <si>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</si>
  <si>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</si>
  <si>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</si>
  <si>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</si>
  <si>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</si>
  <si>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</si>
  <si>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</si>
  <si>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</si>
  <si>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</si>
  <si>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</si>
  <si>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</si>
  <si>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</si>
  <si>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</si>
  <si>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</si>
  <si>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</si>
  <si>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</si>
  <si>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</si>
  <si>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</si>
  <si>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</si>
  <si>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</si>
  <si>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</si>
  <si>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</si>
  <si>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</si>
  <si>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</si>
  <si>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</si>
  <si>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</si>
  <si>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</si>
  <si>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</si>
  <si>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</si>
  <si>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</si>
  <si>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</si>
  <si>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</si>
  <si>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</si>
  <si>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</si>
  <si>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</si>
  <si>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</si>
  <si>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</si>
  <si>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</si>
  <si>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</si>
  <si>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</si>
  <si>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</si>
  <si>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</si>
  <si>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</si>
  <si>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</si>
  <si>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</si>
  <si>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</si>
  <si>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</si>
  <si>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</si>
  <si>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</si>
  <si>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</si>
  <si>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</si>
  <si>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</si>
  <si>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</si>
  <si>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</si>
  <si>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</si>
  <si>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</si>
  <si>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</si>
  <si>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</si>
  <si>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</si>
  <si>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</si>
  <si>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</si>
  <si>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</si>
  <si>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</si>
  <si>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</si>
  <si>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</si>
  <si>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</si>
  <si>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</si>
  <si>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</si>
  <si>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</si>
  <si>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</si>
  <si>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</si>
  <si>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</si>
  <si>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</si>
  <si>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</si>
  <si>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</si>
  <si>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</si>
  <si>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</si>
  <si>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</si>
  <si>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</si>
  <si>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</si>
  <si>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</si>
  <si>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</si>
  <si>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</si>
  <si>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</si>
  <si>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</si>
  <si>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</si>
  <si>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</si>
  <si>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</si>
  <si>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</si>
  <si>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</si>
  <si>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</si>
  <si>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</si>
  <si>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</si>
  <si>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</si>
  <si>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</si>
  <si>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</si>
  <si>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</si>
  <si>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</si>
  <si>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</si>
  <si>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</si>
  <si>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</si>
  <si>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</si>
  <si>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</si>
  <si>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</si>
  <si>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</si>
  <si>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</si>
  <si>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</si>
  <si>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</si>
  <si>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</si>
  <si>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</si>
  <si>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</si>
  <si>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</si>
  <si>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</si>
  <si>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</si>
  <si>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</si>
  <si>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</si>
  <si>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</si>
  <si>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</si>
  <si>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</si>
  <si>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</si>
  <si>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</si>
  <si>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</si>
  <si>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</si>
  <si>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</si>
  <si>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</si>
  <si>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</si>
  <si>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</si>
  <si>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</si>
  <si>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</si>
  <si>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</si>
  <si>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</si>
  <si>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</si>
  <si>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</si>
  <si>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</si>
  <si>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</si>
  <si>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</si>
  <si>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</si>
  <si>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</si>
  <si>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</si>
  <si>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</si>
  <si>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</si>
  <si>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</si>
  <si>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</si>
  <si>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</si>
  <si>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</si>
  <si>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</si>
  <si>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</si>
  <si>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</si>
  <si>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</si>
  <si>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</si>
  <si>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</si>
  <si>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</si>
  <si>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</si>
  <si>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</si>
  <si>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</si>
  <si>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</si>
  <si>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</si>
  <si>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</si>
  <si>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</si>
  <si>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</si>
  <si>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</si>
  <si>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</si>
  <si>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</si>
  <si>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</si>
  <si>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</si>
  <si>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</si>
  <si>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</si>
  <si>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</si>
  <si>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</si>
  <si>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</si>
  <si>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</si>
  <si>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</si>
  <si>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</si>
  <si>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</si>
  <si>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</si>
  <si>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</si>
  <si>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</si>
  <si>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</si>
  <si>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</si>
  <si>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</si>
  <si>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</si>
  <si>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</si>
  <si>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</si>
  <si>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</si>
  <si>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</si>
  <si>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</si>
  <si>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</si>
  <si>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</si>
  <si>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</si>
  <si>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</si>
  <si>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</si>
  <si>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</si>
  <si>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</si>
  <si>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</si>
  <si>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</si>
  <si>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</si>
  <si>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</si>
  <si>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</si>
  <si>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</si>
  <si>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</si>
  <si>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</si>
  <si>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</si>
  <si>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</si>
  <si>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</si>
  <si>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</si>
  <si>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</si>
  <si>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</si>
  <si>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</si>
  <si>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</si>
  <si>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</si>
  <si>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</si>
  <si>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</si>
  <si>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</si>
  <si>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</si>
  <si>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</si>
  <si>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</si>
  <si>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</si>
  <si>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</si>
  <si>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</si>
  <si>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</si>
  <si>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</si>
  <si>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</si>
  <si>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</si>
  <si>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</si>
  <si>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</si>
  <si>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</si>
  <si>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</si>
  <si>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</si>
  <si>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</si>
  <si>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</si>
  <si>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</si>
  <si>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</si>
  <si>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</si>
  <si>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</si>
  <si>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</si>
  <si>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</si>
  <si>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</si>
  <si>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</si>
  <si>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</si>
  <si>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</si>
  <si>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</si>
  <si>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</si>
  <si>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</si>
  <si>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</si>
  <si>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</si>
  <si>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</si>
  <si>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</si>
  <si>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</si>
  <si>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</si>
  <si>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</si>
  <si>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</si>
  <si>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</si>
  <si>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</si>
  <si>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</si>
  <si>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</si>
  <si>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</si>
  <si>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</si>
  <si>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</si>
  <si>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</si>
  <si>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</si>
  <si>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</si>
  <si>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</si>
  <si>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</si>
  <si>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</si>
  <si>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</si>
  <si>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</si>
  <si>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</si>
  <si>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</si>
  <si>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</si>
  <si>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</si>
  <si>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</si>
  <si>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</si>
  <si>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</si>
  <si>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</si>
  <si>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</si>
  <si>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</si>
  <si>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</si>
  <si>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</si>
  <si>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</si>
  <si>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</si>
  <si>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</si>
  <si>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</si>
  <si>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</si>
  <si>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</si>
  <si>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</si>
  <si>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</si>
  <si>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</si>
  <si>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</si>
  <si>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</si>
  <si>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</si>
  <si>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</si>
  <si>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</si>
  <si>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</si>
  <si>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</si>
  <si>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</si>
  <si>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</si>
  <si>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</si>
  <si>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</si>
  <si>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</si>
  <si>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</si>
  <si>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</si>
  <si>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</si>
  <si>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</si>
  <si>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</si>
  <si>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</si>
  <si>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</si>
  <si>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</si>
  <si>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</si>
  <si>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</si>
  <si>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</si>
  <si>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</si>
  <si>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</si>
  <si>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</si>
  <si>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</si>
  <si>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</si>
  <si>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</si>
  <si>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</si>
  <si>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</si>
  <si>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</si>
  <si>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</si>
  <si>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</si>
  <si>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</si>
  <si>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</si>
  <si>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</si>
  <si>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</si>
  <si>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</si>
  <si>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</si>
  <si>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</si>
  <si>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</si>
  <si>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</si>
  <si>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</si>
  <si>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</si>
  <si>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</si>
  <si>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</si>
  <si>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</si>
  <si>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</si>
  <si>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</si>
  <si>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</si>
  <si>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</si>
  <si>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</si>
  <si>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</si>
  <si>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</si>
  <si>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</si>
  <si>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</si>
  <si>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</si>
  <si>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</si>
  <si>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</si>
  <si>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</si>
  <si>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</si>
  <si>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</si>
  <si>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</si>
  <si>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</si>
  <si>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</si>
  <si>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</si>
  <si>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</si>
  <si>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</si>
  <si>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</si>
  <si>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</si>
  <si>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</si>
  <si>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</si>
  <si>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</si>
  <si>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</si>
  <si>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</si>
  <si>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</si>
  <si>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</si>
  <si>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</si>
  <si>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</si>
  <si>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</si>
  <si>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</si>
  <si>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</si>
  <si>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</si>
  <si>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</si>
  <si>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</si>
  <si>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</si>
  <si>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</si>
  <si>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</si>
  <si>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</si>
  <si>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</si>
  <si>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</si>
  <si>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</si>
  <si>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</si>
  <si>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</si>
  <si>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</si>
  <si>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</si>
  <si>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</si>
  <si>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</si>
  <si>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</si>
  <si>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</si>
  <si>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</si>
  <si>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</si>
  <si>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</si>
  <si>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</si>
  <si>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</si>
  <si>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</si>
  <si>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</si>
  <si>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</si>
  <si>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</si>
  <si>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</si>
  <si>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</si>
  <si>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</si>
  <si>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</si>
  <si>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</si>
  <si>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</si>
  <si>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</si>
  <si>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</si>
  <si>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</si>
  <si>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</si>
  <si>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</si>
  <si>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</si>
  <si>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</si>
  <si>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</si>
  <si>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</si>
  <si>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</si>
  <si>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</si>
  <si>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</si>
  <si>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</si>
  <si>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</si>
  <si>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</si>
  <si>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</si>
  <si>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</si>
  <si>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</si>
  <si>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</si>
  <si>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</si>
  <si>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</si>
  <si>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</si>
  <si>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</si>
  <si>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</si>
  <si>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</si>
  <si>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</si>
  <si>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</si>
  <si>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</si>
  <si>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</si>
  <si>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</si>
  <si>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</si>
  <si>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</si>
  <si>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</si>
  <si>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</si>
  <si>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</si>
  <si>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</si>
  <si>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</si>
  <si>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</si>
  <si>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</si>
  <si>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</si>
  <si>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</si>
  <si>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</si>
  <si>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</si>
  <si>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</si>
  <si>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</si>
  <si>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</si>
  <si>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</si>
  <si>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</si>
  <si>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</si>
  <si>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</si>
  <si>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</si>
  <si>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</si>
  <si>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</si>
  <si>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</si>
  <si>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</si>
  <si>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</si>
  <si>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</si>
  <si>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</si>
  <si>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</si>
  <si>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</si>
  <si>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</si>
  <si>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</si>
  <si>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</si>
  <si>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</si>
  <si>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</si>
  <si>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</si>
  <si>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</si>
  <si>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</si>
  <si>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</si>
  <si>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</si>
  <si>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</si>
  <si>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</si>
  <si>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</si>
  <si>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</si>
  <si>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</si>
  <si>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</si>
  <si>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</si>
  <si>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</si>
  <si>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</si>
  <si>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</si>
  <si>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</si>
  <si>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</si>
  <si>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</si>
  <si>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</si>
  <si>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</si>
  <si>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</si>
  <si>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</si>
  <si>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</si>
  <si>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</si>
  <si>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</si>
  <si>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</si>
  <si>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</si>
  <si>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</si>
  <si>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</si>
  <si>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</si>
  <si>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</si>
  <si>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</si>
  <si>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</si>
  <si>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</si>
  <si>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</si>
  <si>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</si>
  <si>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</si>
  <si>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</si>
  <si>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</si>
  <si>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</si>
  <si>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</si>
  <si>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</si>
  <si>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</si>
  <si>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</si>
  <si>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</si>
  <si>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</si>
  <si>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</si>
  <si>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</si>
  <si>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</si>
  <si>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</si>
  <si>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</si>
  <si>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</si>
  <si>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</si>
  <si>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</si>
  <si>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</si>
  <si>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</si>
  <si>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</si>
  <si>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</si>
  <si>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</si>
  <si>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</si>
  <si>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</si>
  <si>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</si>
  <si>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</si>
  <si>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</si>
  <si>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</si>
  <si>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</si>
  <si>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</si>
  <si>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</si>
  <si>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</si>
  <si>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</si>
  <si>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</si>
  <si>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</si>
  <si>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</si>
  <si>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</si>
  <si>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</si>
  <si>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</si>
  <si>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</si>
  <si>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</si>
  <si>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</si>
  <si>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</si>
  <si>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</si>
  <si>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</si>
  <si>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</si>
  <si>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</si>
  <si>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</si>
  <si>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</si>
  <si>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</si>
  <si>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</si>
  <si>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</si>
  <si>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</si>
  <si>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</si>
  <si>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</si>
  <si>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</si>
  <si>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</si>
  <si>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</si>
  <si>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</si>
  <si>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</si>
  <si>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</si>
  <si>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</si>
  <si>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</si>
  <si>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</si>
  <si>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</si>
  <si>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</si>
  <si>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</si>
  <si>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</si>
  <si>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</si>
  <si>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</si>
  <si>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</si>
  <si>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</si>
  <si>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</si>
  <si>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</si>
  <si>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</si>
  <si>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</si>
  <si>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</si>
  <si>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</si>
  <si>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</si>
  <si>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</si>
  <si>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</si>
  <si>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</si>
  <si>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</si>
  <si>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</si>
  <si>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</si>
  <si>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</si>
  <si>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</si>
  <si>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</si>
  <si>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</si>
  <si>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</si>
  <si>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</si>
  <si>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</si>
  <si>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</si>
  <si>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</si>
  <si>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</si>
  <si>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</si>
  <si>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</si>
  <si>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</si>
  <si>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</si>
  <si>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</si>
  <si>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</si>
  <si>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</si>
  <si>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</si>
  <si>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</si>
  <si>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</si>
  <si>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</si>
  <si>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</si>
  <si>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</si>
  <si>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</si>
  <si>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</si>
  <si>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</si>
  <si>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</si>
  <si>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</si>
  <si>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</si>
  <si>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</si>
  <si>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</si>
  <si>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</si>
  <si>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</si>
  <si>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</si>
  <si>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</si>
  <si>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</si>
  <si>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</si>
  <si>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</si>
  <si>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</si>
  <si>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</si>
  <si>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</si>
  <si>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</si>
  <si>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</si>
  <si>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</si>
  <si>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</si>
  <si>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</si>
  <si>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</si>
  <si>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</si>
  <si>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</si>
  <si>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</si>
  <si>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</si>
  <si>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</si>
  <si>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</si>
  <si>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</si>
  <si>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</si>
  <si>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</si>
  <si>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</si>
  <si>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</si>
  <si>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</si>
  <si>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</si>
  <si>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</si>
  <si>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</si>
  <si>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</si>
  <si>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</si>
  <si>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</si>
  <si>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</si>
  <si>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</si>
  <si>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</si>
  <si>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</si>
  <si>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</si>
  <si>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</si>
  <si>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</si>
  <si>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</si>
  <si>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</si>
  <si>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</si>
  <si>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</si>
  <si>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</si>
  <si>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</si>
  <si>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</si>
  <si>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</si>
  <si>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</si>
  <si>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</si>
  <si>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</si>
  <si>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</si>
  <si>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</si>
  <si>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</si>
  <si>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</si>
  <si>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</si>
  <si>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</si>
  <si>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</si>
  <si>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</si>
  <si>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</si>
  <si>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</si>
  <si>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</si>
  <si>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</si>
  <si>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</si>
  <si>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</si>
  <si>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</si>
  <si>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</si>
  <si>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</si>
  <si>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</si>
  <si>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</si>
  <si>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</si>
  <si>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</si>
  <si>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</si>
  <si>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</si>
  <si>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</si>
  <si>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</si>
  <si>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</si>
  <si>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</si>
  <si>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</si>
  <si>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</si>
  <si>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</si>
  <si>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</si>
  <si>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</si>
  <si>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</si>
  <si>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</si>
  <si>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</si>
  <si>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</si>
  <si>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</si>
  <si>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</si>
  <si>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</si>
  <si>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</si>
  <si>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</si>
  <si>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</si>
  <si>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</si>
  <si>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</si>
  <si>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</si>
  <si>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</si>
  <si>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</si>
  <si>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</si>
  <si>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</si>
  <si>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</si>
  <si>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</si>
  <si>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</si>
  <si>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</si>
  <si>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</si>
  <si>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</si>
  <si>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</si>
  <si>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</si>
  <si>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</si>
  <si>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</si>
  <si>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</si>
  <si>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</si>
  <si>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</si>
  <si>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</si>
  <si>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</si>
  <si>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</si>
  <si>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</si>
  <si>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</si>
  <si>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</si>
  <si>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</si>
  <si>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</si>
  <si>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</si>
  <si>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</si>
  <si>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</si>
  <si>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</si>
  <si>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</si>
  <si>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</si>
  <si>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</si>
  <si>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</si>
  <si>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</si>
  <si>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</si>
  <si>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</si>
  <si>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</si>
  <si>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</si>
  <si>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</si>
  <si>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</si>
  <si>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</si>
  <si>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</si>
  <si>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</si>
  <si>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</si>
  <si>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</si>
  <si>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</si>
  <si>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</si>
  <si>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</si>
  <si>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</si>
  <si>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</si>
  <si>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</si>
  <si>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</si>
  <si>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</si>
  <si>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</si>
  <si>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</si>
  <si>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</si>
  <si>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</si>
  <si>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</si>
  <si>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</si>
  <si>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</si>
  <si>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</si>
  <si>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</si>
  <si>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</si>
  <si>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</si>
  <si>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</si>
  <si>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</si>
  <si>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</si>
  <si>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</si>
  <si>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</si>
  <si>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</si>
  <si>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</si>
  <si>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</si>
  <si>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</si>
  <si>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</si>
  <si>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</si>
  <si>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</si>
  <si>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</si>
  <si>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</si>
  <si>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</si>
  <si>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</si>
  <si>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</si>
  <si>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</si>
  <si>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</si>
  <si>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</si>
  <si>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</si>
  <si>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</si>
  <si>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</si>
  <si>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</si>
  <si>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</si>
  <si>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</si>
  <si>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</si>
  <si>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</si>
  <si>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</si>
  <si>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</si>
  <si>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</si>
  <si>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</si>
  <si>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</si>
  <si>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</si>
  <si>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</si>
  <si>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</si>
  <si>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</si>
  <si>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</si>
  <si>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</si>
  <si>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</si>
  <si>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</si>
  <si>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</si>
  <si>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</si>
  <si>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</si>
  <si>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</si>
  <si>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</si>
  <si>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</si>
  <si>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</si>
  <si>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</si>
  <si>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</si>
  <si>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</si>
  <si>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</si>
  <si>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</si>
  <si>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</si>
  <si>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</si>
  <si>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</si>
  <si>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</si>
  <si>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</si>
  <si>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</si>
  <si>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</si>
  <si>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</si>
  <si>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</si>
  <si>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</si>
  <si>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</si>
  <si>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</si>
  <si>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</si>
  <si>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</si>
  <si>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</si>
  <si>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</si>
  <si>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</si>
  <si>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</si>
  <si>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</si>
  <si>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</si>
  <si>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</si>
  <si>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</si>
  <si>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</si>
  <si>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</si>
  <si>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</si>
  <si>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</si>
  <si>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</si>
  <si>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</si>
  <si>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</si>
  <si>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</si>
  <si>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</si>
  <si>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</si>
  <si>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</si>
  <si>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</si>
  <si>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</si>
  <si>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</si>
  <si>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</si>
  <si>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</si>
  <si>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</si>
  <si>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</si>
  <si>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</si>
  <si>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</si>
  <si>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</si>
  <si>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</si>
  <si>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</si>
  <si>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</si>
  <si>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</si>
  <si>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</si>
  <si>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</si>
  <si>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</si>
  <si>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</si>
  <si>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</si>
  <si>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</si>
  <si>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</si>
  <si>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</si>
  <si>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</si>
  <si>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</si>
  <si>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</si>
  <si>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</si>
  <si>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</si>
  <si>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</si>
  <si>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</si>
  <si>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</si>
  <si>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</si>
  <si>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</si>
  <si>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</si>
  <si>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</si>
  <si>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</si>
  <si>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</si>
  <si>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</si>
  <si>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</si>
  <si>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</si>
  <si>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</si>
  <si>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</si>
  <si>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</si>
  <si>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</si>
  <si>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</si>
  <si>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</si>
  <si>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</si>
  <si>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</si>
  <si>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</si>
  <si>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</si>
  <si>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</si>
  <si>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</si>
  <si>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</si>
  <si>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</si>
  <si>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</si>
  <si>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</si>
  <si>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</si>
  <si>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</si>
  <si>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</si>
  <si>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</si>
  <si>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</si>
  <si>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</si>
  <si>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</si>
  <si>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</si>
  <si>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</si>
  <si>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</si>
  <si>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</si>
  <si>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</si>
  <si>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</si>
  <si>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</si>
  <si>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</si>
  <si>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</si>
  <si>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</si>
  <si>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</si>
  <si>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</si>
  <si>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</si>
  <si>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</si>
  <si>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</si>
  <si>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</si>
  <si>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</si>
  <si>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</si>
  <si>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</si>
  <si>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</si>
  <si>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</si>
  <si>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</si>
  <si>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</si>
  <si>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</si>
  <si>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</si>
  <si>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</si>
  <si>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</si>
  <si>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</si>
  <si>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</si>
  <si>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</si>
  <si>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</si>
  <si>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</si>
  <si>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</si>
  <si>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</si>
  <si>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</si>
  <si>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</si>
  <si>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</si>
  <si>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</si>
  <si>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</si>
  <si>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</si>
  <si>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</si>
  <si>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</si>
  <si>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</si>
  <si>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</si>
  <si>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</si>
  <si>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</si>
  <si>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</si>
  <si>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</si>
  <si>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</si>
  <si>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</si>
  <si>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</si>
  <si>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</si>
  <si>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</si>
  <si>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</si>
  <si>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</si>
  <si>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</si>
  <si>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</si>
  <si>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</si>
  <si>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</si>
  <si>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</si>
  <si>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</si>
  <si>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</si>
  <si>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</si>
  <si>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</si>
  <si>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</si>
  <si>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</si>
  <si>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</si>
  <si>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</si>
  <si>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</si>
  <si>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</si>
  <si>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</si>
  <si>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</si>
  <si>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</si>
  <si>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</si>
  <si>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</si>
  <si>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</si>
  <si>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</si>
  <si>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</si>
  <si>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</si>
  <si>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</si>
  <si>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</si>
  <si>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</si>
  <si>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</si>
  <si>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</si>
  <si>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</si>
  <si>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</si>
  <si>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</si>
  <si>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</si>
  <si>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</si>
  <si>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</si>
  <si>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</si>
  <si>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</si>
  <si>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</si>
  <si>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</si>
  <si>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</si>
  <si>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</si>
  <si>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</si>
  <si>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</si>
  <si>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</si>
  <si>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</si>
  <si>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</si>
  <si>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</si>
  <si>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</si>
  <si>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</si>
  <si>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</si>
  <si>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</si>
  <si>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</si>
  <si>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</si>
  <si>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</si>
  <si>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</si>
  <si>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</si>
  <si>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</si>
  <si>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</si>
  <si>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</si>
  <si>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</si>
  <si>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</si>
  <si>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</si>
  <si>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</si>
  <si>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</si>
  <si>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</si>
  <si>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</si>
  <si>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</si>
  <si>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</si>
  <si>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</si>
  <si>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</si>
  <si>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</si>
  <si>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</si>
  <si>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</si>
  <si>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</si>
  <si>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</si>
  <si>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</si>
  <si>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</si>
  <si>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</si>
  <si>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</si>
  <si>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</si>
  <si>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</si>
  <si>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</si>
  <si>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</si>
  <si>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</si>
  <si>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</si>
  <si>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</si>
  <si>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</si>
  <si>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</si>
  <si>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</si>
  <si>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</si>
  <si>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</si>
  <si>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</si>
  <si>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</si>
  <si>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</si>
  <si>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</si>
  <si>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</si>
  <si>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</si>
  <si>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</si>
  <si>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</si>
  <si>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</si>
  <si>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</si>
  <si>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</si>
  <si>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</si>
  <si>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</si>
  <si>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</si>
  <si>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</si>
  <si>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</si>
  <si>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</si>
  <si>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</si>
  <si>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</si>
  <si>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</si>
  <si>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</si>
  <si>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</si>
  <si>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</si>
  <si>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</si>
  <si>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</si>
  <si>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</si>
  <si>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</si>
  <si>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</si>
  <si>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</si>
  <si>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</si>
  <si>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</si>
  <si>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</si>
  <si>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</si>
  <si>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</si>
  <si>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</si>
  <si>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</si>
  <si>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</si>
  <si>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</si>
  <si>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</si>
  <si>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</si>
  <si>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</si>
  <si>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</si>
  <si>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</si>
  <si>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</si>
  <si>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</si>
  <si>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</si>
  <si>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</si>
  <si>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</si>
  <si>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</si>
  <si>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</si>
  <si>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</si>
  <si>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</si>
  <si>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</si>
  <si>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</si>
  <si>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</si>
  <si>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</si>
  <si>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</si>
  <si>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</si>
  <si>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</si>
  <si>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</si>
  <si>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</si>
  <si>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</si>
  <si>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</si>
  <si>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</si>
  <si>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</si>
  <si>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</si>
  <si>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</si>
  <si>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</si>
  <si>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</si>
  <si>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</si>
  <si>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</si>
  <si>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</si>
  <si>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</si>
  <si>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</si>
  <si>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</si>
  <si>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</si>
  <si>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</si>
  <si>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</si>
  <si>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</si>
  <si>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</si>
  <si>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</si>
  <si>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</si>
  <si>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</si>
  <si>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</si>
  <si>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</si>
  <si>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</si>
  <si>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</si>
  <si>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</si>
  <si>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</si>
  <si>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</si>
  <si>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</si>
  <si>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</si>
  <si>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</si>
  <si>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</si>
  <si>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</si>
  <si>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</si>
  <si>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</si>
  <si>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</si>
  <si>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</si>
  <si>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</si>
  <si>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</si>
  <si>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</si>
  <si>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</si>
  <si>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</si>
  <si>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</si>
  <si>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</si>
  <si>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</si>
  <si>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</si>
  <si>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</si>
  <si>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</si>
  <si>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</si>
  <si>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</si>
  <si>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</si>
  <si>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</si>
  <si>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</si>
  <si>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</si>
  <si>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</si>
  <si>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</si>
  <si>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</si>
  <si>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</si>
  <si>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</si>
  <si>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</si>
  <si>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</si>
  <si>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</si>
  <si>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</si>
  <si>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</si>
  <si>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</si>
  <si>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</si>
  <si>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</si>
  <si>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</si>
  <si>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</si>
  <si>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</si>
  <si>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</si>
  <si>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</si>
  <si>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</si>
  <si>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</si>
  <si>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</si>
  <si>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</si>
  <si>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</si>
  <si>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</si>
  <si>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</si>
  <si>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</si>
  <si>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</si>
  <si>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</si>
  <si>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</si>
  <si>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</si>
  <si>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</si>
  <si>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</si>
  <si>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</si>
  <si>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</si>
  <si>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</si>
  <si>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</si>
  <si>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</si>
  <si>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</si>
  <si>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</si>
  <si>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</si>
  <si>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</si>
  <si>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</si>
  <si>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</si>
  <si>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</si>
  <si>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</si>
  <si>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</si>
  <si>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</si>
  <si>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</si>
  <si>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</si>
  <si>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</si>
  <si>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</si>
  <si>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</si>
  <si>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</si>
  <si>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</si>
  <si>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</si>
  <si>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</si>
  <si>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</si>
  <si>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</si>
  <si>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</si>
  <si>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</si>
  <si>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</si>
  <si>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</si>
  <si>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</si>
  <si>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</si>
  <si>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</si>
  <si>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</si>
  <si>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</si>
  <si>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</si>
  <si>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</si>
  <si>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</si>
  <si>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</si>
  <si>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</si>
  <si>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</si>
  <si>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</si>
  <si>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</si>
  <si>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</si>
  <si>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</si>
  <si>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</si>
  <si>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</si>
  <si>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</si>
  <si>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</si>
  <si>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</si>
  <si>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</si>
  <si>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</si>
  <si>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</si>
  <si>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</si>
  <si>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</si>
  <si>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</si>
  <si>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</si>
  <si>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</si>
  <si>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</si>
  <si>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</si>
  <si>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</si>
  <si>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</si>
  <si>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</si>
  <si>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</si>
  <si>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</si>
  <si>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</si>
  <si>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</si>
  <si>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</si>
  <si>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</si>
  <si>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</si>
  <si>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</si>
  <si>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</si>
  <si>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</si>
  <si>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</si>
  <si>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</si>
  <si>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</si>
  <si>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</si>
  <si>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</si>
  <si>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</si>
  <si>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</si>
  <si>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</si>
  <si>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</si>
  <si>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</si>
  <si>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</si>
  <si>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</si>
  <si>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</si>
  <si>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</si>
  <si>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</si>
  <si>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</si>
  <si>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</si>
  <si>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</si>
  <si>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</si>
  <si>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</si>
  <si>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</si>
  <si>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</si>
  <si>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</si>
  <si>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</si>
  <si>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</si>
  <si>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</si>
  <si>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</si>
  <si>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</si>
  <si>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</si>
  <si>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</si>
  <si>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</si>
  <si>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</si>
  <si>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</si>
  <si>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</si>
  <si>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</si>
  <si>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</si>
  <si>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</si>
  <si>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</si>
  <si>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</si>
  <si>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</si>
  <si>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</si>
  <si>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</si>
  <si>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</si>
  <si>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</si>
  <si>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</si>
  <si>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</si>
  <si>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</si>
  <si>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</si>
  <si>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</si>
  <si>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</si>
  <si>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</si>
  <si>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</si>
  <si>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</si>
  <si>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</si>
  <si>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</si>
  <si>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</si>
  <si>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</si>
  <si>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</si>
  <si>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</si>
  <si>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</si>
  <si>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</si>
  <si>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</si>
  <si>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</si>
  <si>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</si>
  <si>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</si>
  <si>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</si>
  <si>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</si>
  <si>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</si>
  <si>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</si>
  <si>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</si>
  <si>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</si>
  <si>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</si>
  <si>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</si>
  <si>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</si>
  <si>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</si>
  <si>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</si>
  <si>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</si>
  <si>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</si>
  <si>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</si>
  <si>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</si>
  <si>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</si>
  <si>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</si>
  <si>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</si>
  <si>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</si>
  <si>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</si>
  <si>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</si>
  <si>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</si>
  <si>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</si>
  <si>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</si>
  <si>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</si>
  <si>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</si>
  <si>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</si>
  <si>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</si>
  <si>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</si>
  <si>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</si>
  <si>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</si>
  <si>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</si>
  <si>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</si>
  <si>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</si>
  <si>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</si>
  <si>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</si>
  <si>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</si>
  <si>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</si>
  <si>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</si>
  <si>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</si>
  <si>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</si>
  <si>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</si>
  <si>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</si>
  <si>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</si>
  <si>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</si>
  <si>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</si>
  <si>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</si>
  <si>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</si>
  <si>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</si>
  <si>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</si>
  <si>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</si>
  <si>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</si>
  <si>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</si>
  <si>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</si>
  <si>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</si>
  <si>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</si>
  <si>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</si>
  <si>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</si>
  <si>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</si>
  <si>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</si>
  <si>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</si>
  <si>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</si>
  <si>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</si>
  <si>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</si>
  <si>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</si>
  <si>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</si>
  <si>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</si>
  <si>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</si>
  <si>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</si>
  <si>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</si>
  <si>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</si>
  <si>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</si>
  <si>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</si>
  <si>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</si>
  <si>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</si>
  <si>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</si>
  <si>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</si>
  <si>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</si>
  <si>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</si>
  <si>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</si>
  <si>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</si>
  <si>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</si>
  <si>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</si>
  <si>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</si>
  <si>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</si>
  <si>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</si>
  <si>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</si>
  <si>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</si>
  <si>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</si>
  <si>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</si>
  <si>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</si>
  <si>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</si>
  <si>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</si>
  <si>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</si>
  <si>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</si>
  <si>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</si>
  <si>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</si>
  <si>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</si>
  <si>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</si>
  <si>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</si>
  <si>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</si>
  <si>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</si>
  <si>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</si>
  <si>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</si>
  <si>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</si>
  <si>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</si>
  <si>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</si>
  <si>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</si>
  <si>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</si>
  <si>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</si>
  <si>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</si>
  <si>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</si>
  <si>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</si>
  <si>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</si>
  <si>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</si>
  <si>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</si>
  <si>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</si>
  <si>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</si>
  <si>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</si>
  <si>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</si>
  <si>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</si>
  <si>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</si>
  <si>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</si>
  <si>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</si>
  <si>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</si>
  <si>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</si>
  <si>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</si>
  <si>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</si>
  <si>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</si>
  <si>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</si>
  <si>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</si>
  <si>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</si>
  <si>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</si>
  <si>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</si>
  <si>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</si>
  <si>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</si>
  <si>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</si>
  <si>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</si>
  <si>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</si>
  <si>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</si>
  <si>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</si>
  <si>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</si>
  <si>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</si>
  <si>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</si>
  <si>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</si>
  <si>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</si>
  <si>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</si>
  <si>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</si>
  <si>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</si>
  <si>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</si>
  <si>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</si>
  <si>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</si>
  <si>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</si>
  <si>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</si>
  <si>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</si>
  <si>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</si>
  <si>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</si>
  <si>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</si>
  <si>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</si>
  <si>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</si>
  <si>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</si>
  <si>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</si>
  <si>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</si>
  <si>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</si>
  <si>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</si>
  <si>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</si>
  <si>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</si>
  <si>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</si>
  <si>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</si>
  <si>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</si>
  <si>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</si>
  <si>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</si>
  <si>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</si>
  <si>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</si>
  <si>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</si>
  <si>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</si>
  <si>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</si>
  <si>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</si>
  <si>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</si>
  <si>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</si>
  <si>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</si>
  <si>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</si>
  <si>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</si>
  <si>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</si>
  <si>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</si>
  <si>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</si>
  <si>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</si>
  <si>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</si>
  <si>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</si>
  <si>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</si>
  <si>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</si>
  <si>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</si>
  <si>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</si>
  <si>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</si>
  <si>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</si>
  <si>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</si>
  <si>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</si>
  <si>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</si>
  <si>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</si>
  <si>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</si>
  <si>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</si>
  <si>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</si>
  <si>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</si>
  <si>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</si>
  <si>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</si>
  <si>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</si>
  <si>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</si>
  <si>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</si>
  <si>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</si>
  <si>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</si>
  <si>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</si>
  <si>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</si>
  <si>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</si>
  <si>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</si>
  <si>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</si>
  <si>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</si>
  <si>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</si>
  <si>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</si>
  <si>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</si>
  <si>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</si>
  <si>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</si>
  <si>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</si>
  <si>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</si>
  <si>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</si>
  <si>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</si>
  <si>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</si>
  <si>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</si>
  <si>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</si>
  <si>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</si>
  <si>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</si>
  <si>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</si>
  <si>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</si>
  <si>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</si>
  <si>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</si>
  <si>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</si>
  <si>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</si>
  <si>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</si>
  <si>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</si>
  <si>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</si>
  <si>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</si>
  <si>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</si>
  <si>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</si>
  <si>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</si>
  <si>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</si>
  <si>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</si>
  <si>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</si>
  <si>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</si>
  <si>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</si>
  <si>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</si>
  <si>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</si>
  <si>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</si>
  <si>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</si>
  <si>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</si>
  <si>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</si>
  <si>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</si>
  <si>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</si>
  <si>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</si>
  <si>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</si>
  <si>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</si>
  <si>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</si>
  <si>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</si>
  <si>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</si>
  <si>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</si>
  <si>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</si>
  <si>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</si>
  <si>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</si>
  <si>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</si>
  <si>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</si>
  <si>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</si>
  <si>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</si>
  <si>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</si>
  <si>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</si>
  <si>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</si>
  <si>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</si>
  <si>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</si>
  <si>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</si>
  <si>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</si>
  <si>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</si>
  <si>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</si>
  <si>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</si>
  <si>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</si>
  <si>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</si>
  <si>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</si>
  <si>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</si>
  <si>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</si>
  <si>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</si>
  <si>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</si>
  <si>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</si>
  <si>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</si>
  <si>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</si>
  <si>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</si>
  <si>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</si>
  <si>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</si>
  <si>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</si>
  <si>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</si>
  <si>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</si>
  <si>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</si>
  <si>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</si>
  <si>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</si>
  <si>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</si>
  <si>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</si>
  <si>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</si>
  <si>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</si>
  <si>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</si>
  <si>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</si>
  <si>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</si>
  <si>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</si>
  <si>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</si>
  <si>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</si>
  <si>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</si>
  <si>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</si>
  <si>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</si>
  <si>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</si>
  <si>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</si>
  <si>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</si>
  <si>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</si>
  <si>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</si>
  <si>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</si>
  <si>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</si>
  <si>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</si>
  <si>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</si>
  <si>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</si>
  <si>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</si>
  <si>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</si>
  <si>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</si>
  <si>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</si>
  <si>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</si>
  <si>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</si>
  <si>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</si>
  <si>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</si>
  <si>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</si>
  <si>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</si>
  <si>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</si>
  <si>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</si>
  <si>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</si>
  <si>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</si>
  <si>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</si>
  <si>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</si>
  <si>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</si>
  <si>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</si>
  <si>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</si>
  <si>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</si>
  <si>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</si>
  <si>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</si>
  <si>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</si>
  <si>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</si>
  <si>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</si>
  <si>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</si>
  <si>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</si>
  <si>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</si>
  <si>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</si>
  <si>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</si>
  <si>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</si>
  <si>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</si>
  <si>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</si>
  <si>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</si>
  <si>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</si>
  <si>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</si>
  <si>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</si>
  <si>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</si>
  <si>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</si>
  <si>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</si>
  <si>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</si>
  <si>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</si>
  <si>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</si>
  <si>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</si>
  <si>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</si>
  <si>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</si>
  <si>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</si>
  <si>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</si>
  <si>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</si>
  <si>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</si>
  <si>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</si>
  <si>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</si>
  <si>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</si>
  <si>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</si>
  <si>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</si>
  <si>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</si>
  <si>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</si>
  <si>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</si>
  <si>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</si>
  <si>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</si>
  <si>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</si>
  <si>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</si>
  <si>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</si>
  <si>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</si>
  <si>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</si>
  <si>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</si>
  <si>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</si>
  <si>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</si>
  <si>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</si>
  <si>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</si>
  <si>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</si>
  <si>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</si>
  <si>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</si>
  <si>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</si>
  <si>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</si>
  <si>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</si>
  <si>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</si>
  <si>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</si>
  <si>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</si>
  <si>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</si>
  <si>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</si>
  <si>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</si>
  <si>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</si>
  <si>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</si>
  <si>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</si>
  <si>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</si>
  <si>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</si>
  <si>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</si>
  <si>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</si>
  <si>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</si>
  <si>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</si>
  <si>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</si>
  <si>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</si>
  <si>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</si>
  <si>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</si>
  <si>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</si>
  <si>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</si>
  <si>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</si>
  <si>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</si>
  <si>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</si>
  <si>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</si>
  <si>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</si>
  <si>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</si>
  <si>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</si>
  <si>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</si>
  <si>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</si>
  <si>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</si>
  <si>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</si>
  <si>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</si>
  <si>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</si>
  <si>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</si>
  <si>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</si>
  <si>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</si>
  <si>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</si>
  <si>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</si>
  <si>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</si>
  <si>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</si>
  <si>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</si>
  <si>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</si>
  <si>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</si>
  <si>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</si>
  <si>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</si>
  <si>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</si>
  <si>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</si>
  <si>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</si>
  <si>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</si>
  <si>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</si>
  <si>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</si>
  <si>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</si>
  <si>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</si>
  <si>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</si>
  <si>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</si>
  <si>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</si>
  <si>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</si>
  <si>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</si>
  <si>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</si>
  <si>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</si>
  <si>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</si>
  <si>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</si>
  <si>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</si>
  <si>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</si>
  <si>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</si>
  <si>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</si>
  <si>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</si>
  <si>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</si>
  <si>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</si>
  <si>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</si>
  <si>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</si>
  <si>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</si>
  <si>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</si>
  <si>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</si>
  <si>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</si>
  <si>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</si>
  <si>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</si>
  <si>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</si>
  <si>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</si>
  <si>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</si>
  <si>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</si>
  <si>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</si>
  <si>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</si>
  <si>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</si>
  <si>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</si>
  <si>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</si>
  <si>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</si>
  <si>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</si>
  <si>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</si>
  <si>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</si>
  <si>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</si>
  <si>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</si>
  <si>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</si>
  <si>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</si>
  <si>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</si>
  <si>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</si>
  <si>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</si>
  <si>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</si>
  <si>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</si>
  <si>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</si>
  <si>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</si>
  <si>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</si>
  <si>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</si>
  <si>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</si>
  <si>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</si>
  <si>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</si>
  <si>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</si>
  <si>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</si>
  <si>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</si>
  <si>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</si>
  <si>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</si>
  <si>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</si>
  <si>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</si>
  <si>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</si>
  <si>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</si>
  <si>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</si>
  <si>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</si>
  <si>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</si>
  <si>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</si>
  <si>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</si>
  <si>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</si>
  <si>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</si>
  <si>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</si>
  <si>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</si>
  <si>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</si>
  <si>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</si>
  <si>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</si>
  <si>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</si>
  <si>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</si>
  <si>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</si>
  <si>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</si>
  <si>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</si>
  <si>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</si>
  <si>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</si>
  <si>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</si>
  <si>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</si>
  <si>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</si>
  <si>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</si>
  <si>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</si>
  <si>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</si>
  <si>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</si>
  <si>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</si>
  <si>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</si>
  <si>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</si>
  <si>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</si>
  <si>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</si>
  <si>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</si>
  <si>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</si>
  <si>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</si>
  <si>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</si>
  <si>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</si>
  <si>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</si>
  <si>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</si>
  <si>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</si>
  <si>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</si>
  <si>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</si>
  <si>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</si>
  <si>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</si>
  <si>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</si>
  <si>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</si>
  <si>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</si>
  <si>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</si>
  <si>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</si>
  <si>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</si>
  <si>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</si>
  <si>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</si>
  <si>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</si>
  <si>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</si>
  <si>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</si>
  <si>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</si>
  <si>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</si>
  <si>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</si>
  <si>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</si>
  <si>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</si>
  <si>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</si>
  <si>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</si>
  <si>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</si>
  <si>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</si>
  <si>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</si>
  <si>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</si>
  <si>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</si>
  <si>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</si>
  <si>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</si>
  <si>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</si>
  <si>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</si>
  <si>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</si>
  <si>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</si>
  <si>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</si>
  <si>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</si>
  <si>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</si>
  <si>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</si>
  <si>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</si>
  <si>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</si>
  <si>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</si>
  <si>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</si>
  <si>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</si>
  <si>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</si>
  <si>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</si>
  <si>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</si>
  <si>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</si>
  <si>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</si>
  <si>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</si>
  <si>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</si>
  <si>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</si>
  <si>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</si>
  <si>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</si>
  <si>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</si>
  <si>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</si>
  <si>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</si>
  <si>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</si>
  <si>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</si>
  <si>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</si>
  <si>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</si>
  <si>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</si>
  <si>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</si>
  <si>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</si>
  <si>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</si>
  <si>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</si>
  <si>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</si>
  <si>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</si>
  <si>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</si>
  <si>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</si>
  <si>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</si>
  <si>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</si>
  <si>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</si>
  <si>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</si>
  <si>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</si>
  <si>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</si>
  <si>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</si>
  <si>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</si>
  <si>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</si>
  <si>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</si>
  <si>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</si>
  <si>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</si>
  <si>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</si>
  <si>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</si>
  <si>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</si>
  <si>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</si>
  <si>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</si>
  <si>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</si>
  <si>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</si>
  <si>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</si>
  <si>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</si>
  <si>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</si>
  <si>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</si>
  <si>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</si>
  <si>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</si>
  <si>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</si>
  <si>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</si>
  <si>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</si>
  <si>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</si>
  <si>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</si>
  <si>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</si>
  <si>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</si>
  <si>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</si>
  <si>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</si>
  <si>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</si>
  <si>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</si>
  <si>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</si>
  <si>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</si>
  <si>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</si>
  <si>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</si>
  <si>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</si>
  <si>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</si>
  <si>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</si>
  <si>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</si>
  <si>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</si>
  <si>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</si>
  <si>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</si>
  <si>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</si>
  <si>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</si>
  <si>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</si>
  <si>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</si>
  <si>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</si>
  <si>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</si>
  <si>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</si>
  <si>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</si>
  <si>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</si>
  <si>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</si>
  <si>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</si>
  <si>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</si>
  <si>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</si>
  <si>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</si>
  <si>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</si>
  <si>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</si>
  <si>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</si>
  <si>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</si>
  <si>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</si>
  <si>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</si>
  <si>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</si>
  <si>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</si>
  <si>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</si>
  <si>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</si>
  <si>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</si>
  <si>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</si>
  <si>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</si>
  <si>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</si>
  <si>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</si>
  <si>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</si>
  <si>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</si>
  <si>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</si>
  <si>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</si>
  <si>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</si>
  <si>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</si>
  <si>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</si>
  <si>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</si>
  <si>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</si>
  <si>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</si>
  <si>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</si>
  <si>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</si>
  <si>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</si>
  <si>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</si>
  <si>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</si>
  <si>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</si>
  <si>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</si>
  <si>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</si>
  <si>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</si>
  <si>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</si>
  <si>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</si>
  <si>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</si>
  <si>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</si>
  <si>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</si>
  <si>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</si>
  <si>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</si>
  <si>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</si>
  <si>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</si>
  <si>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</si>
  <si>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</si>
  <si>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</si>
  <si>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</si>
  <si>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</si>
  <si>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</si>
  <si>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</si>
  <si>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</si>
  <si>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</si>
  <si>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</si>
  <si>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</si>
  <si>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</si>
  <si>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</si>
  <si>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</si>
  <si>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</si>
  <si>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</si>
  <si>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</si>
  <si>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</si>
  <si>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</si>
  <si>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</si>
  <si>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</si>
  <si>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</si>
  <si>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</si>
  <si>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</si>
  <si>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</si>
  <si>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</si>
  <si>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</si>
  <si>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</si>
  <si>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</si>
  <si>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</si>
  <si>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</si>
  <si>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</si>
  <si>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</si>
  <si>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</si>
  <si>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</si>
  <si>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</si>
  <si>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</si>
  <si>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</si>
  <si>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</si>
  <si>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</si>
  <si>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</si>
  <si>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</si>
  <si>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</si>
  <si>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</si>
  <si>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</si>
  <si>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</si>
  <si>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</si>
  <si>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</si>
  <si>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</si>
  <si>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</si>
  <si>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</si>
  <si>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</si>
  <si>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</si>
  <si>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</si>
  <si>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</si>
  <si>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</si>
  <si>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</si>
  <si>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</si>
  <si>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</si>
  <si>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</si>
  <si>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</si>
  <si>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</si>
  <si>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</si>
  <si>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</si>
  <si>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</si>
  <si>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</si>
  <si>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</si>
  <si>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</si>
  <si>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</si>
  <si>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</si>
  <si>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</si>
  <si>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</si>
  <si>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</si>
  <si>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</si>
  <si>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</si>
  <si>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</si>
  <si>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</si>
  <si>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</si>
  <si>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</si>
  <si>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</si>
  <si>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</si>
  <si>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</si>
  <si>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</si>
  <si>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</si>
  <si>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</si>
  <si>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</si>
  <si>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</si>
  <si>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</si>
  <si>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</si>
  <si>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</si>
  <si>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</si>
  <si>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</si>
  <si>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</si>
  <si>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</si>
  <si>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</si>
  <si>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</si>
  <si>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</si>
  <si>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</si>
  <si>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</si>
  <si>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</si>
  <si>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</si>
  <si>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</si>
  <si>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</si>
  <si>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</si>
  <si>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</si>
  <si>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</si>
  <si>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</si>
  <si>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</si>
  <si>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</si>
  <si>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</si>
  <si>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</si>
  <si>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</si>
  <si>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</si>
  <si>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</si>
  <si>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</si>
  <si>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</si>
  <si>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</si>
  <si>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</si>
  <si>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</si>
  <si>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</si>
  <si>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</si>
  <si>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</si>
  <si>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</si>
  <si>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</si>
  <si>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</si>
  <si>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</si>
  <si>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</si>
  <si>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</si>
  <si>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</si>
  <si>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</si>
  <si>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</si>
  <si>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</si>
  <si>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</si>
  <si>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</si>
  <si>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</si>
  <si>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</si>
  <si>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</si>
  <si>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</si>
  <si>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</si>
  <si>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</si>
  <si>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</si>
  <si>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</si>
  <si>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</si>
  <si>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</si>
  <si>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</si>
  <si>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</si>
  <si>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</si>
  <si>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</si>
  <si>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</si>
  <si>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</si>
  <si>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</si>
  <si>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</si>
  <si>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</si>
  <si>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</si>
  <si>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</si>
  <si>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</si>
  <si>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</si>
  <si>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</si>
  <si>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</si>
  <si>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</si>
  <si>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</si>
  <si>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</si>
  <si>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</si>
  <si>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</si>
  <si>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</si>
  <si>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</si>
  <si>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</si>
  <si>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</si>
  <si>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</si>
  <si>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</si>
  <si>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</si>
  <si>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</si>
  <si>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</si>
  <si>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</si>
  <si>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</si>
  <si>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</si>
  <si>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</si>
  <si>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</si>
  <si>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</si>
  <si>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</si>
  <si>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</si>
  <si>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</si>
  <si>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</si>
  <si>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</si>
  <si>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</si>
  <si>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</si>
  <si>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</si>
  <si>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</si>
  <si>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</si>
  <si>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</si>
  <si>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</si>
  <si>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</si>
  <si>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</si>
  <si>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</si>
  <si>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</si>
  <si>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</si>
  <si>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</si>
  <si>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</si>
  <si>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</si>
  <si>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</si>
  <si>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</si>
  <si>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</si>
  <si>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</si>
  <si>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</si>
  <si>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</si>
  <si>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</si>
  <si>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</si>
  <si>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</si>
  <si>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</si>
  <si>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</si>
  <si>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</si>
  <si>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</si>
  <si>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</si>
  <si>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</si>
  <si>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</si>
  <si>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</si>
  <si>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</si>
  <si>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</si>
  <si>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</si>
  <si>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</si>
  <si>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</si>
  <si>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</si>
  <si>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</si>
  <si>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</si>
  <si>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</si>
  <si>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</si>
  <si>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</si>
  <si>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</si>
  <si>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</si>
  <si>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</si>
  <si>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</si>
  <si>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</si>
  <si>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</si>
  <si>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</si>
  <si>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</si>
  <si>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</si>
  <si>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</si>
  <si>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</si>
  <si>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</si>
  <si>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</si>
  <si>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</si>
  <si>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</si>
  <si>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</si>
  <si>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</si>
  <si>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</si>
  <si>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</si>
  <si>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</si>
  <si>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</si>
  <si>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</si>
  <si>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</si>
  <si>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</si>
  <si>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</si>
  <si>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</si>
  <si>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</si>
  <si>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</si>
  <si>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</si>
  <si>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</si>
  <si>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</si>
  <si>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</si>
  <si>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</si>
  <si>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</si>
  <si>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</si>
  <si>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</si>
  <si>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</si>
  <si>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</si>
  <si>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</si>
  <si>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</si>
  <si>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</si>
  <si>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</si>
  <si>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</si>
  <si>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</si>
  <si>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</si>
  <si>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</si>
  <si>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</si>
  <si>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</si>
  <si>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</si>
  <si>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</si>
  <si>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</si>
  <si>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</si>
  <si>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</si>
  <si>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</si>
  <si>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</si>
  <si>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</si>
  <si>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</si>
  <si>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</si>
  <si>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</si>
  <si>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</si>
  <si>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</si>
  <si>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</si>
  <si>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</si>
  <si>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</si>
  <si>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</si>
  <si>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</si>
  <si>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</si>
  <si>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</si>
  <si>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</si>
  <si>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</si>
  <si>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</si>
  <si>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</si>
  <si>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</si>
  <si>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</si>
  <si>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</si>
  <si>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</si>
  <si>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</si>
  <si>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</si>
  <si>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</si>
  <si>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</si>
  <si>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</si>
  <si>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</si>
  <si>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</si>
  <si>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</si>
  <si>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</si>
  <si>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</si>
  <si>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</si>
  <si>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</si>
  <si>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</si>
  <si>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</si>
  <si>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</si>
  <si>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</si>
  <si>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</si>
  <si>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</si>
  <si>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</si>
  <si>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</si>
  <si>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</si>
  <si>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</si>
  <si>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</si>
  <si>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</si>
  <si>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</si>
  <si>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</si>
  <si>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</si>
  <si>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</si>
  <si>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</si>
  <si>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</si>
  <si>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</si>
  <si>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</si>
  <si>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</si>
  <si>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</si>
  <si>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</si>
  <si>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</si>
  <si>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</si>
  <si>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</si>
  <si>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</si>
  <si>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</si>
  <si>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</si>
  <si>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</si>
  <si>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</si>
  <si>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</si>
  <si>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</si>
  <si>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</si>
  <si>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</si>
  <si>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</si>
  <si>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</si>
  <si>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</si>
  <si>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</si>
  <si>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</si>
  <si>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</si>
  <si>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</si>
  <si>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</si>
  <si>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</si>
  <si>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</si>
  <si>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</si>
  <si>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</si>
  <si>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</si>
  <si>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</si>
  <si>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</si>
  <si>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</si>
  <si>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</si>
  <si>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</si>
  <si>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</si>
  <si>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</si>
  <si>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</si>
  <si>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</si>
  <si>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</si>
  <si>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</si>
  <si>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</si>
  <si>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</si>
  <si>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</si>
  <si>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</si>
  <si>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</si>
  <si>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</si>
  <si>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</si>
  <si>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</si>
  <si>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</si>
  <si>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</si>
  <si>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</si>
  <si>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</si>
  <si>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</si>
  <si>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</si>
  <si>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</si>
  <si>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</si>
  <si>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</si>
  <si>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</si>
  <si>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</si>
  <si>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</si>
  <si>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</si>
  <si>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</si>
  <si>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</si>
  <si>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</si>
  <si>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</si>
  <si>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</si>
  <si>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</si>
  <si>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</si>
  <si>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</si>
  <si>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</si>
  <si>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</si>
  <si>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</si>
  <si>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</si>
  <si>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</si>
  <si>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</si>
  <si>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</si>
  <si>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</si>
  <si>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</si>
  <si>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</si>
  <si>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</si>
  <si>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</si>
  <si>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</si>
  <si>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</si>
  <si>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</si>
  <si>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</si>
  <si>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</si>
  <si>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</si>
  <si>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</si>
  <si>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</si>
  <si>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</si>
  <si>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</si>
  <si>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</si>
  <si>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</si>
  <si>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</si>
  <si>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</si>
  <si>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</si>
  <si>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</si>
  <si>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</si>
  <si>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</si>
  <si>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</si>
  <si>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</si>
  <si>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</si>
  <si>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</si>
  <si>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</si>
  <si>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</si>
  <si>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</si>
  <si>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</si>
  <si>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</si>
  <si>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</si>
  <si>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</si>
  <si>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</si>
  <si>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</si>
  <si>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</si>
  <si>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</si>
  <si>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</si>
  <si>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</si>
  <si>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</si>
  <si>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</si>
  <si>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</si>
  <si>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</si>
  <si>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</si>
  <si>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</si>
  <si>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</si>
  <si>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</si>
  <si>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</si>
  <si>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</si>
  <si>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</si>
  <si>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</si>
  <si>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</si>
  <si>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</si>
  <si>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</si>
  <si>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</si>
  <si>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</si>
  <si>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</si>
  <si>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</si>
  <si>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</si>
  <si>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</si>
  <si>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</si>
  <si>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</si>
  <si>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</si>
  <si>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</si>
  <si>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</si>
  <si>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</si>
  <si>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</si>
  <si>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</si>
  <si>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</si>
  <si>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</si>
  <si>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</si>
  <si>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</si>
  <si>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</si>
  <si>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</si>
  <si>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</si>
  <si>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</si>
  <si>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</si>
  <si>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</si>
  <si>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</si>
  <si>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</si>
  <si>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</si>
  <si>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</si>
  <si>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</si>
  <si>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</si>
  <si>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</si>
  <si>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</si>
  <si>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</si>
  <si>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</si>
  <si>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</si>
  <si>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</si>
  <si>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</si>
  <si>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</si>
  <si>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</si>
  <si>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</si>
  <si>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</si>
  <si>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</si>
  <si>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</si>
  <si>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</si>
  <si>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</si>
  <si>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</si>
  <si>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</si>
  <si>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</si>
  <si>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</si>
  <si>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</si>
  <si>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</si>
  <si>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</si>
  <si>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</si>
  <si>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</si>
  <si>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</si>
  <si>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</si>
  <si>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</si>
  <si>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</si>
  <si>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</si>
  <si>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</si>
  <si>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</si>
  <si>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</si>
  <si>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</si>
  <si>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</si>
  <si>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</si>
  <si>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</si>
  <si>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</si>
  <si>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</si>
  <si>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</si>
  <si>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</si>
  <si>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</si>
  <si>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</si>
  <si>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</si>
  <si>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</si>
  <si>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</si>
  <si>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</si>
  <si>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</si>
  <si>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</si>
  <si>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</si>
  <si>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</si>
  <si>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</si>
  <si>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</si>
  <si>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</si>
  <si>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</si>
  <si>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</si>
  <si>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</si>
  <si>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</si>
  <si>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</si>
  <si>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</si>
  <si>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</si>
  <si>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</si>
  <si>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</si>
  <si>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</si>
  <si>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</si>
  <si>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</si>
  <si>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</si>
  <si>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</si>
  <si>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</si>
  <si>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</si>
  <si>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</si>
  <si>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</si>
  <si>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</si>
  <si>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</si>
  <si>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</si>
  <si>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</si>
  <si>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</si>
  <si>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</si>
  <si>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</si>
  <si>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</si>
  <si>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</si>
  <si>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</si>
  <si>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</si>
  <si>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</si>
  <si>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</si>
  <si>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</si>
  <si>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</si>
  <si>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</si>
  <si>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</si>
  <si>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</si>
  <si>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</si>
  <si>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</si>
  <si>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</si>
  <si>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</si>
  <si>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</si>
  <si>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</si>
  <si>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</si>
  <si>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</si>
  <si>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</si>
  <si>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</si>
  <si>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</si>
  <si>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</si>
  <si>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</si>
  <si>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</si>
  <si>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</si>
  <si>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</si>
  <si>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</si>
  <si>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</si>
  <si>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</si>
  <si>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</si>
  <si>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</si>
  <si>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</si>
  <si>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</si>
  <si>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</si>
  <si>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</si>
  <si>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</si>
  <si>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</si>
  <si>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</si>
  <si>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</si>
  <si>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</si>
  <si>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</si>
  <si>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</si>
  <si>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</si>
  <si>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</si>
  <si>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</si>
  <si>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</si>
  <si>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</si>
  <si>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</si>
  <si>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</si>
  <si>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</si>
  <si>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</si>
  <si>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</si>
  <si>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</si>
  <si>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</si>
  <si>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</si>
  <si>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</si>
  <si>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</si>
  <si>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</si>
  <si>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</si>
  <si>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</si>
  <si>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</si>
  <si>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</si>
  <si>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</si>
  <si>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</si>
  <si>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</si>
  <si>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</si>
  <si>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</si>
  <si>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</si>
  <si>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</si>
  <si>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</si>
  <si>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</si>
  <si>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</si>
  <si>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</si>
  <si>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</si>
  <si>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</si>
  <si>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</si>
  <si>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</si>
  <si>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</si>
  <si>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</si>
  <si>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</si>
  <si>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</si>
  <si>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</si>
  <si>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</si>
  <si>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</si>
  <si>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</si>
  <si>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</si>
  <si>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</si>
  <si>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</si>
  <si>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</si>
  <si>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</si>
  <si>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</si>
  <si>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</si>
  <si>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</si>
  <si>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</si>
  <si>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</si>
  <si>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</si>
  <si>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</si>
  <si>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</si>
  <si>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</si>
  <si>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</si>
  <si>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</si>
  <si>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</si>
  <si>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</si>
  <si>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</si>
  <si>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</si>
  <si>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</si>
  <si>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</si>
  <si>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</si>
  <si>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</si>
  <si>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</si>
  <si>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</si>
  <si>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</si>
  <si>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</si>
  <si>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</si>
  <si>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</si>
  <si>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</si>
  <si>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</si>
  <si>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</si>
  <si>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</si>
  <si>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</si>
  <si>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</si>
  <si>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</si>
  <si>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</si>
  <si>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</si>
  <si>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</si>
  <si>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</si>
  <si>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</si>
  <si>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</si>
  <si>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</si>
  <si>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</si>
  <si>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</si>
  <si>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</si>
  <si>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</si>
  <si>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</si>
  <si>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</si>
  <si>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</si>
  <si>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</si>
  <si>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</si>
  <si>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</si>
  <si>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</si>
  <si>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</si>
  <si>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</si>
  <si>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</si>
  <si>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</si>
  <si>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</si>
  <si>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</si>
  <si>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</si>
  <si>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</si>
  <si>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</si>
  <si>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</si>
  <si>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</si>
  <si>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</si>
  <si>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</si>
  <si>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</si>
  <si>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</si>
  <si>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</si>
  <si>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</si>
  <si>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</si>
  <si>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</si>
  <si>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</si>
  <si>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</si>
  <si>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</si>
  <si>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</si>
  <si>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</si>
  <si>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</si>
  <si>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</si>
  <si>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</si>
  <si>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</si>
  <si>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</si>
  <si>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</si>
  <si>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</si>
  <si>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</si>
  <si>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</si>
  <si>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</si>
  <si>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</si>
  <si>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</si>
  <si>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</si>
  <si>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</si>
  <si>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</si>
  <si>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</si>
  <si>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</si>
  <si>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</si>
  <si>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</si>
  <si>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</si>
  <si>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</si>
  <si>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</si>
  <si>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</si>
  <si>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</si>
  <si>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</si>
  <si>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</si>
  <si>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</si>
  <si>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</si>
  <si>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</si>
  <si>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</si>
  <si>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</si>
  <si>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</si>
  <si>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</si>
  <si>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</si>
  <si>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</si>
  <si>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</si>
  <si>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</si>
  <si>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</si>
  <si>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</si>
  <si>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</si>
  <si>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</si>
  <si>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</si>
  <si>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</si>
  <si>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</si>
  <si>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</si>
  <si>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</si>
  <si>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</si>
  <si>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</si>
  <si>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</si>
  <si>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</si>
  <si>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</si>
  <si>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</si>
  <si>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</si>
  <si>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</si>
  <si>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</si>
  <si>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</si>
  <si>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</si>
  <si>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</si>
  <si>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</si>
  <si>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</si>
  <si>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</si>
  <si>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</si>
  <si>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</si>
  <si>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</si>
  <si>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</si>
  <si>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</si>
  <si>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</si>
  <si>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</si>
  <si>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</si>
  <si>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</si>
  <si>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</si>
  <si>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</si>
  <si>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</si>
  <si>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</si>
  <si>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</si>
  <si>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</si>
  <si>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</si>
  <si>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</si>
  <si>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</si>
  <si>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</si>
  <si>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</si>
  <si>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</si>
  <si>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</si>
  <si>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</si>
  <si>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</si>
  <si>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</si>
  <si>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</si>
  <si>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</si>
  <si>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</si>
  <si>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</si>
  <si>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</si>
  <si>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</si>
  <si>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</si>
  <si>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</si>
  <si>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</si>
  <si>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</si>
  <si>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</si>
  <si>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</si>
  <si>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</si>
  <si>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</si>
  <si>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</si>
  <si>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</si>
  <si>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</si>
  <si>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</si>
  <si>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</si>
  <si>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</si>
  <si>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</si>
  <si>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</si>
  <si>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</si>
  <si>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</si>
  <si>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</si>
  <si>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</si>
  <si>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</si>
  <si>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</si>
  <si>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</si>
  <si>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</si>
  <si>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</si>
  <si>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</si>
  <si>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</si>
  <si>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</si>
  <si>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</si>
  <si>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</si>
  <si>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</si>
  <si>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</si>
  <si>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</si>
  <si>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</si>
  <si>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</si>
  <si>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</si>
  <si>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</si>
  <si>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</si>
  <si>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</si>
  <si>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</si>
  <si>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</si>
  <si>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</si>
  <si>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</si>
  <si>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</si>
  <si>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</si>
  <si>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</si>
  <si>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</si>
  <si>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</si>
  <si>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</si>
  <si>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</si>
  <si>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</si>
  <si>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</si>
  <si>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</si>
  <si>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</si>
  <si>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</si>
  <si>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</si>
  <si>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</si>
  <si>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</si>
  <si>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</si>
  <si>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</si>
  <si>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</si>
  <si>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</si>
  <si>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</si>
  <si>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</si>
  <si>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</si>
  <si>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</si>
  <si>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</si>
  <si>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</si>
  <si>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</si>
  <si>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</si>
  <si>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</si>
  <si>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</si>
  <si>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</si>
  <si>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</si>
  <si>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</si>
  <si>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</si>
  <si>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</si>
  <si>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</si>
  <si>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</si>
  <si>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</si>
  <si>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</si>
  <si>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</si>
  <si>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</si>
  <si>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</si>
  <si>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</si>
  <si>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</si>
  <si>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</si>
  <si>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</si>
  <si>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</si>
  <si>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</si>
  <si>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</si>
  <si>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</si>
  <si>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</si>
  <si>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</si>
  <si>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</si>
  <si>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</si>
  <si>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</si>
  <si>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</si>
  <si>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</si>
  <si>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</si>
  <si>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</si>
  <si>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</si>
  <si>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</si>
  <si>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</si>
  <si>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</si>
  <si>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</si>
  <si>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</si>
  <si>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</si>
  <si>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</si>
  <si>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</si>
  <si>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</si>
  <si>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</si>
  <si>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</si>
  <si>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</si>
  <si>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</si>
  <si>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</si>
  <si>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</si>
  <si>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</si>
  <si>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</si>
  <si>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</si>
  <si>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</si>
  <si>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</si>
  <si>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</si>
  <si>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</si>
  <si>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</si>
  <si>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</si>
  <si>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</si>
  <si>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</si>
  <si>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</si>
  <si>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</si>
  <si>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</si>
  <si>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</si>
  <si>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</si>
  <si>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</si>
  <si>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</si>
  <si>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</si>
  <si>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</si>
  <si>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</si>
  <si>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</si>
  <si>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</si>
  <si>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</si>
  <si>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</si>
  <si>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</si>
  <si>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</si>
  <si>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</si>
  <si>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</si>
  <si>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</si>
  <si>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</si>
  <si>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</si>
  <si>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</si>
  <si>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</si>
  <si>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</si>
  <si>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</si>
  <si>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</si>
  <si>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</si>
  <si>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</si>
  <si>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</si>
  <si>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</si>
  <si>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</si>
  <si>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</si>
  <si>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</si>
  <si>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</si>
  <si>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</si>
  <si>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</si>
  <si>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</si>
  <si>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</si>
  <si>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</si>
  <si>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</si>
  <si>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</si>
  <si>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</si>
  <si>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</si>
  <si>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</si>
  <si>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</si>
  <si>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</si>
  <si>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</si>
  <si>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</si>
  <si>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</si>
  <si>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</si>
  <si>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</si>
  <si>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</si>
  <si>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</si>
  <si>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</si>
  <si>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</si>
  <si>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</si>
  <si>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</si>
  <si>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</si>
  <si>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</si>
  <si>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</si>
  <si>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</si>
  <si>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</si>
  <si>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</si>
  <si>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</si>
  <si>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</si>
  <si>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</si>
  <si>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</si>
  <si>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</si>
  <si>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</si>
  <si>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</si>
  <si>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</si>
  <si>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</si>
  <si>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</si>
  <si>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</si>
  <si>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</si>
  <si>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</si>
  <si>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</si>
  <si>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</si>
  <si>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</si>
  <si>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</si>
  <si>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</si>
  <si>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</si>
  <si>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</si>
  <si>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</si>
  <si>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</si>
  <si>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</si>
  <si>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</si>
  <si>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</si>
  <si>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</si>
  <si>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</si>
  <si>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</si>
  <si>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</si>
  <si>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</si>
  <si>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</si>
  <si>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</si>
  <si>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</si>
  <si>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</si>
  <si>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</si>
  <si>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</si>
  <si>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</si>
  <si>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</si>
  <si>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</si>
  <si>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</si>
  <si>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</si>
  <si>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</si>
  <si>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</si>
  <si>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</si>
  <si>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</si>
  <si>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</si>
  <si>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</si>
  <si>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</si>
  <si>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</si>
  <si>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</si>
  <si>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</si>
  <si>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</si>
  <si>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</si>
  <si>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</si>
  <si>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</si>
  <si>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</si>
  <si>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</si>
  <si>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</si>
  <si>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</si>
  <si>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</si>
  <si>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</si>
  <si>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</si>
  <si>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</si>
  <si>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</si>
  <si>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</si>
  <si>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</si>
  <si>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</si>
  <si>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</si>
  <si>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</si>
  <si>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</si>
  <si>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</si>
  <si>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</si>
  <si>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</si>
  <si>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</si>
  <si>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</si>
  <si>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</si>
  <si>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</si>
  <si>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</si>
  <si>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</si>
  <si>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</si>
  <si>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</si>
  <si>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</si>
  <si>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</si>
  <si>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</si>
  <si>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</si>
  <si>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</si>
  <si>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</si>
  <si>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</si>
  <si>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</si>
  <si>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</si>
  <si>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</si>
  <si>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</si>
  <si>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</si>
  <si>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</si>
  <si>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</si>
  <si>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</si>
  <si>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</si>
  <si>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</si>
  <si>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</si>
  <si>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</si>
  <si>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</si>
  <si>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</si>
  <si>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</si>
  <si>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</si>
  <si>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</si>
  <si>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</si>
  <si>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</si>
  <si>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</si>
  <si>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</si>
  <si>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</si>
  <si>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</si>
  <si>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</si>
  <si>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</si>
  <si>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</si>
  <si>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</si>
  <si>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</si>
  <si>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</si>
  <si>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</si>
  <si>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</si>
  <si>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</si>
  <si>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</si>
  <si>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</si>
  <si>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</si>
  <si>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</si>
  <si>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</si>
  <si>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</si>
  <si>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</si>
  <si>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</si>
  <si>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</si>
  <si>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</si>
  <si>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</si>
  <si>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</si>
  <si>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</si>
  <si>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</si>
  <si>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</si>
  <si>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</si>
  <si>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</si>
  <si>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</si>
  <si>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</si>
  <si>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</si>
  <si>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</si>
  <si>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</si>
  <si>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</si>
  <si>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</si>
  <si>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</si>
  <si>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</si>
  <si>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</si>
  <si>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</si>
  <si>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</si>
  <si>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</si>
  <si>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</si>
  <si>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</si>
  <si>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</si>
  <si>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</si>
  <si>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</si>
  <si>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</si>
  <si>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</si>
  <si>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</si>
  <si>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</si>
  <si>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</si>
  <si>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</si>
  <si>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</si>
  <si>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</si>
  <si>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</si>
  <si>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</si>
  <si>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</si>
  <si>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</si>
  <si>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</si>
  <si>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</si>
  <si>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</si>
  <si>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</si>
  <si>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</si>
  <si>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</si>
  <si>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</si>
  <si>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</si>
  <si>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</si>
  <si>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</si>
  <si>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</si>
  <si>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</si>
  <si>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</si>
  <si>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</si>
  <si>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</si>
  <si>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</si>
  <si>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</si>
  <si>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</si>
  <si>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</si>
  <si>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</si>
  <si>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</si>
  <si>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</si>
  <si>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</si>
  <si>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</si>
  <si>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</si>
  <si>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</si>
  <si>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</si>
  <si>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</si>
  <si>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</si>
  <si>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</si>
  <si>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</si>
  <si>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</si>
  <si>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</si>
  <si>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</si>
  <si>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</si>
  <si>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</si>
  <si>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</si>
  <si>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</si>
  <si>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</si>
  <si>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</si>
  <si>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</si>
  <si>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</si>
  <si>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</si>
  <si>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</si>
  <si>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</si>
  <si>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</si>
  <si>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</si>
  <si>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</si>
  <si>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</si>
  <si>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</si>
  <si>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</si>
  <si>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</si>
  <si>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</si>
  <si>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</si>
  <si>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</si>
  <si>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</si>
  <si>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</si>
  <si>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</si>
  <si>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</si>
  <si>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</si>
  <si>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</si>
  <si>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</si>
  <si>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</si>
  <si>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</si>
  <si>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</si>
  <si>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</si>
  <si>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</si>
  <si>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</si>
  <si>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</si>
  <si>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</si>
  <si>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</si>
  <si>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</si>
  <si>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</si>
  <si>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</si>
  <si>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</si>
  <si>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</si>
  <si>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</si>
  <si>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</si>
  <si>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</si>
  <si>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</si>
  <si>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</si>
  <si>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</si>
  <si>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</si>
  <si>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</si>
  <si>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</si>
  <si>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</si>
  <si>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</si>
  <si>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</si>
  <si>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</si>
  <si>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</si>
  <si>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</si>
  <si>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</si>
  <si>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</si>
  <si>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</si>
  <si>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</si>
  <si>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</si>
  <si>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</si>
  <si>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</si>
  <si>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</si>
  <si>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</si>
  <si>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</si>
  <si>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</si>
  <si>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</si>
  <si>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</si>
  <si>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</si>
  <si>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</si>
  <si>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</si>
  <si>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</si>
  <si>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</si>
  <si>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</si>
  <si>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</si>
  <si>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</si>
  <si>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</si>
  <si>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</si>
  <si>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</si>
  <si>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</si>
  <si>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</si>
  <si>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</si>
  <si>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</si>
  <si>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</si>
  <si>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</si>
  <si>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</si>
  <si>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</si>
  <si>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</si>
  <si>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</si>
  <si>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</si>
  <si>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</si>
  <si>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</si>
  <si>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</si>
  <si>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</si>
  <si>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</si>
  <si>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</si>
  <si>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</si>
  <si>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</si>
  <si>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</si>
  <si>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</si>
  <si>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</si>
  <si>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</si>
  <si>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</si>
  <si>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</si>
  <si>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</si>
  <si>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</si>
  <si>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</si>
  <si>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</si>
  <si>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</si>
  <si>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</si>
  <si>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</si>
  <si>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</si>
  <si>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</si>
  <si>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</si>
  <si>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</si>
  <si>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</si>
  <si>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</si>
  <si>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</si>
  <si>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</si>
  <si>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</si>
  <si>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</si>
  <si>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</si>
  <si>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</si>
  <si>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</si>
  <si>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</si>
  <si>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</si>
  <si>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</si>
  <si>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</si>
  <si>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</si>
  <si>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</si>
  <si>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</si>
  <si>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</si>
  <si>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</si>
  <si>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</si>
  <si>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</si>
  <si>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</si>
  <si>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</si>
  <si>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</si>
  <si>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</si>
  <si>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</si>
  <si>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</si>
  <si>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</si>
  <si>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</si>
  <si>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</si>
  <si>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</si>
  <si>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</si>
  <si>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</si>
  <si>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</si>
  <si>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</si>
  <si>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</si>
  <si>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</si>
  <si>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</si>
  <si>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</si>
  <si>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</si>
  <si>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</si>
  <si>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</si>
  <si>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</si>
  <si>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</si>
  <si>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</si>
  <si>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</si>
  <si>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</si>
  <si>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</si>
  <si>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</si>
  <si>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</si>
  <si>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</si>
  <si>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</si>
  <si>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</si>
  <si>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</si>
  <si>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</si>
  <si>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</si>
  <si>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</si>
  <si>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</si>
  <si>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</si>
  <si>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</si>
  <si>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</si>
  <si>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</si>
  <si>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</si>
  <si>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</si>
  <si>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</si>
  <si>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</si>
  <si>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</si>
  <si>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</si>
  <si>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</si>
  <si>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</si>
  <si>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</si>
  <si>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</si>
  <si>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</si>
  <si>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</si>
  <si>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</si>
  <si>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</si>
  <si>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</si>
  <si>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</si>
  <si>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</si>
  <si>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</si>
  <si>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</si>
  <si>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</si>
  <si>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</si>
  <si>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</si>
  <si>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</si>
  <si>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</si>
  <si>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</si>
  <si>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</si>
  <si>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</si>
  <si>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</si>
  <si>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</si>
  <si>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</si>
  <si>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</si>
  <si>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</si>
  <si>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</si>
  <si>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</si>
  <si>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</si>
  <si>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</si>
  <si>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</si>
  <si>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</si>
  <si>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</si>
  <si>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</si>
  <si>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</si>
  <si>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</si>
  <si>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</si>
  <si>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</si>
  <si>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</si>
  <si>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</si>
  <si>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</si>
  <si>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</si>
  <si>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</si>
  <si>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</si>
  <si>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</si>
  <si>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</si>
  <si>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</si>
  <si>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</si>
  <si>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</si>
  <si>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</si>
  <si>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</si>
  <si>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</si>
  <si>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</si>
  <si>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</si>
  <si>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</si>
  <si>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</si>
  <si>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</si>
  <si>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</si>
  <si>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</si>
  <si>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</si>
  <si>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</si>
  <si>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</si>
  <si>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</si>
  <si>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</si>
  <si>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</si>
  <si>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</si>
  <si>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</si>
  <si>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</si>
  <si>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</si>
  <si>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</si>
  <si>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</si>
  <si>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</si>
  <si>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</si>
  <si>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</si>
  <si>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</si>
  <si>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</si>
  <si>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</si>
  <si>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</si>
  <si>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</si>
  <si>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</si>
  <si>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</si>
  <si>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</si>
  <si>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</si>
  <si>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</si>
  <si>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</si>
  <si>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</si>
  <si>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</si>
  <si>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</si>
  <si>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</si>
  <si>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</si>
  <si>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</si>
  <si>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</si>
  <si>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</si>
  <si>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</si>
  <si>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</si>
  <si>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</si>
  <si>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</si>
  <si>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</si>
  <si>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</si>
  <si>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</si>
  <si>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</si>
  <si>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</si>
  <si>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</si>
  <si>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</si>
  <si>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</si>
  <si>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</si>
  <si>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</si>
  <si>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</si>
  <si>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</si>
  <si>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</si>
  <si>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</si>
  <si>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</si>
  <si>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</si>
  <si>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</si>
  <si>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</si>
  <si>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</si>
  <si>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</si>
  <si>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</si>
  <si>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</si>
  <si>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</si>
  <si>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</si>
  <si>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</si>
  <si>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</si>
  <si>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</si>
  <si>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</si>
  <si>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</si>
  <si>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</si>
  <si>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</si>
  <si>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</si>
  <si>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</si>
  <si>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</si>
  <si>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</si>
  <si>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</si>
  <si>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</si>
  <si>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</si>
  <si>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</si>
  <si>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</si>
  <si>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</si>
  <si>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</si>
  <si>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</si>
  <si>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</si>
  <si>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</si>
  <si>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</si>
  <si>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</si>
  <si>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</si>
  <si>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</si>
  <si>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</si>
  <si>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</si>
  <si>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</si>
  <si>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</si>
  <si>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</si>
  <si>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</si>
  <si>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</si>
  <si>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</si>
  <si>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</si>
  <si>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</si>
  <si>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</si>
  <si>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</si>
  <si>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</si>
  <si>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</si>
  <si>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</si>
  <si>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</si>
  <si>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</si>
  <si>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</si>
  <si>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</si>
  <si>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</si>
  <si>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</si>
  <si>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</si>
  <si>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</si>
  <si>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</si>
  <si>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</si>
  <si>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</si>
  <si>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</si>
  <si>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</si>
  <si>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</si>
  <si>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</si>
  <si>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</si>
  <si>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</si>
  <si>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</si>
  <si>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</si>
  <si>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</si>
  <si>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</si>
  <si>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</si>
  <si>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</si>
  <si>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</si>
  <si>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</si>
  <si>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</si>
  <si>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</si>
  <si>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</si>
  <si>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</si>
  <si>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</si>
  <si>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</si>
  <si>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</si>
  <si>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</si>
  <si>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</si>
  <si>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</si>
  <si>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</si>
  <si>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</si>
  <si>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</si>
  <si>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</si>
  <si>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</si>
  <si>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</si>
  <si>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</si>
  <si>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</si>
  <si>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</si>
  <si>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</si>
  <si>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</si>
  <si>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</si>
  <si>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</si>
  <si>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</si>
  <si>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</si>
  <si>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</si>
  <si>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</si>
  <si>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</si>
  <si>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</si>
  <si>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</si>
  <si>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</si>
  <si>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</si>
  <si>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</si>
  <si>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</si>
  <si>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</si>
  <si>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</si>
  <si>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</si>
  <si>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</si>
  <si>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</si>
  <si>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</si>
  <si>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</si>
  <si>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</si>
  <si>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</si>
  <si>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</si>
  <si>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</si>
  <si>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</si>
  <si>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</si>
  <si>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</si>
  <si>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</si>
  <si>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</si>
  <si>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</si>
  <si>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</si>
  <si>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</si>
  <si>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</si>
  <si>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</si>
  <si>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</si>
  <si>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</si>
  <si>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</si>
  <si>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</si>
  <si>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</si>
  <si>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</si>
  <si>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</si>
  <si>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</si>
  <si>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</si>
  <si>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</si>
  <si>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</si>
  <si>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</si>
  <si>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</si>
  <si>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</si>
  <si>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</si>
  <si>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</si>
  <si>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</si>
  <si>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</si>
  <si>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</si>
  <si>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</si>
  <si>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</si>
  <si>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</si>
  <si>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</si>
  <si>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</si>
  <si>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</si>
  <si>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</si>
  <si>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</si>
  <si>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</si>
  <si>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</si>
  <si>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</si>
  <si>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</si>
  <si>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</si>
  <si>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</si>
  <si>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</si>
  <si>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</si>
  <si>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</si>
  <si>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</si>
  <si>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</si>
  <si>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</si>
  <si>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</si>
  <si>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</si>
  <si>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</si>
  <si>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</si>
  <si>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</si>
  <si>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</si>
  <si>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</si>
  <si>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</si>
  <si>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</si>
  <si>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</si>
  <si>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</si>
  <si>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</si>
  <si>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</si>
  <si>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</si>
  <si>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</si>
  <si>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</si>
  <si>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</si>
  <si>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</si>
  <si>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</si>
  <si>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</si>
  <si>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</si>
  <si>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</si>
  <si>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</si>
  <si>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</si>
  <si>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</si>
  <si>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</si>
  <si>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</si>
  <si>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</si>
  <si>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</si>
  <si>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</si>
  <si>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</si>
  <si>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</si>
  <si>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</si>
  <si>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</si>
  <si>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</si>
  <si>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</si>
  <si>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</si>
  <si>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</si>
  <si>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</si>
  <si>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</si>
  <si>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</si>
  <si>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</si>
  <si>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</si>
  <si>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</si>
  <si>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</si>
  <si>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</si>
  <si>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</si>
  <si>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</si>
  <si>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</si>
  <si>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</si>
  <si>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</si>
  <si>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</si>
  <si>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</si>
  <si>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</si>
  <si>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</si>
  <si>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</si>
  <si>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</si>
  <si>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</si>
  <si>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</si>
  <si>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</si>
  <si>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</si>
  <si>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</si>
  <si>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</si>
  <si>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</si>
  <si>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</si>
  <si>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</si>
  <si>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</si>
  <si>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</si>
  <si>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</si>
  <si>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</si>
  <si>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</si>
  <si>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</si>
  <si>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</si>
  <si>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</si>
  <si>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</si>
  <si>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</si>
  <si>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</si>
  <si>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</si>
  <si>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</si>
  <si>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</si>
  <si>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</si>
  <si>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</si>
  <si>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</si>
  <si>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</si>
  <si>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</si>
  <si>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</si>
  <si>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</si>
  <si>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</si>
  <si>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</si>
  <si>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</si>
  <si>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</si>
  <si>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</si>
  <si>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</si>
  <si>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</si>
  <si>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</si>
  <si>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</si>
  <si>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</si>
  <si>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</si>
  <si>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</si>
  <si>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</si>
  <si>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</si>
  <si>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</si>
  <si>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</si>
  <si>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</si>
  <si>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</si>
  <si>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</si>
  <si>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</si>
  <si>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</si>
  <si>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</si>
  <si>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</si>
  <si>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</si>
  <si>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</si>
  <si>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</si>
  <si>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</si>
  <si>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</si>
  <si>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</si>
  <si>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</si>
  <si>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</si>
  <si>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</si>
  <si>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</si>
  <si>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</si>
  <si>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</si>
  <si>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</si>
  <si>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</si>
  <si>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</si>
  <si>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</si>
  <si>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</si>
  <si>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</si>
  <si>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</si>
  <si>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</si>
  <si>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</si>
  <si>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</si>
  <si>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</si>
  <si>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</si>
  <si>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</si>
  <si>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</si>
  <si>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</si>
  <si>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</si>
  <si>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</si>
  <si>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</si>
  <si>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</si>
  <si>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</si>
  <si>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</si>
  <si>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</si>
  <si>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</si>
  <si>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</si>
  <si>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</si>
  <si>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</si>
  <si>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</si>
  <si>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</si>
  <si>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</si>
  <si>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</si>
  <si>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</si>
  <si>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</si>
  <si>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</si>
  <si>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</si>
  <si>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</si>
  <si>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</si>
  <si>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</si>
  <si>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</si>
  <si>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</si>
  <si>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</si>
  <si>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</si>
  <si>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</si>
  <si>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</si>
  <si>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</si>
  <si>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</si>
  <si>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</si>
  <si>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</si>
  <si>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</si>
  <si>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</si>
  <si>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</si>
  <si>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</si>
  <si>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</si>
  <si>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</si>
  <si>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</si>
  <si>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</si>
  <si>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</si>
  <si>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</si>
  <si>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</si>
  <si>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</si>
  <si>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</si>
  <si>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</si>
  <si>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</si>
  <si>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</si>
  <si>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</si>
  <si>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</si>
  <si>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</si>
  <si>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</si>
  <si>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</si>
  <si>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</si>
  <si>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</si>
  <si>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</si>
  <si>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</si>
  <si>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</si>
  <si>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</si>
  <si>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</si>
  <si>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</si>
  <si>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</si>
  <si>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</si>
  <si>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</si>
  <si>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</si>
  <si>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</si>
  <si>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</si>
  <si>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</si>
  <si>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</si>
  <si>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</si>
  <si>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</si>
  <si>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</si>
  <si>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</si>
  <si>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</si>
  <si>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</si>
  <si>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</si>
  <si>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</si>
  <si>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</si>
  <si>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</si>
  <si>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</si>
  <si>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</si>
  <si>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</si>
  <si>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</si>
  <si>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</si>
  <si>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</si>
  <si>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</si>
  <si>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</si>
  <si>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</si>
  <si>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</si>
  <si>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</si>
  <si>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</si>
  <si>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</si>
  <si>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</si>
  <si>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</si>
  <si>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</si>
  <si>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</si>
  <si>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</si>
  <si>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</si>
  <si>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</si>
  <si>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</si>
  <si>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</si>
  <si>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</si>
  <si>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</si>
  <si>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</si>
  <si>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</si>
  <si>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</si>
  <si>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</si>
  <si>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</si>
  <si>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</si>
  <si>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</si>
  <si>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</si>
  <si>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</si>
  <si>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</si>
  <si>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</si>
  <si>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</si>
  <si>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</si>
  <si>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</si>
  <si>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</si>
  <si>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</si>
  <si>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</si>
  <si>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</si>
  <si>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</si>
  <si>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</si>
  <si>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</si>
  <si>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</si>
  <si>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</si>
  <si>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</si>
  <si>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</si>
  <si>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</si>
  <si>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</si>
  <si>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</si>
  <si>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</si>
  <si>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</si>
  <si>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</si>
  <si>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</si>
  <si>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</si>
  <si>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</si>
  <si>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</si>
  <si>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</si>
  <si>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</si>
  <si>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</si>
  <si>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</si>
  <si>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</si>
  <si>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</si>
  <si>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</si>
  <si>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</si>
  <si>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</si>
  <si>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</si>
  <si>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</si>
  <si>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</si>
  <si>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</si>
  <si>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</si>
  <si>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</si>
  <si>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</si>
  <si>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</si>
  <si>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</si>
  <si>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</si>
  <si>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</si>
  <si>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</si>
  <si>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</si>
  <si>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</si>
  <si>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</si>
  <si>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</si>
  <si>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</si>
  <si>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</si>
  <si>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</si>
  <si>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</si>
  <si>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</si>
  <si>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</si>
  <si>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</si>
  <si>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</si>
  <si>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</si>
  <si>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</si>
  <si>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</si>
  <si>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</si>
  <si>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</si>
  <si>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</si>
  <si>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</si>
  <si>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</si>
  <si>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</si>
  <si>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</si>
  <si>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</si>
  <si>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</si>
  <si>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</si>
  <si>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</si>
  <si>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</si>
  <si>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</si>
  <si>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</si>
  <si>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</si>
  <si>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</si>
  <si>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</si>
  <si>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</si>
  <si>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</si>
  <si>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</si>
  <si>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</si>
  <si>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</si>
  <si>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</si>
  <si>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</si>
  <si>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</si>
  <si>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</si>
  <si>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</si>
  <si>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</si>
  <si>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</si>
  <si>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</si>
  <si>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</si>
  <si>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</si>
  <si>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</si>
  <si>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</si>
  <si>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</si>
  <si>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</si>
  <si>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</si>
  <si>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</si>
  <si>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</si>
  <si>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</si>
  <si>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</si>
  <si>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</si>
  <si>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</si>
  <si>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</si>
  <si>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</si>
  <si>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</si>
  <si>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</si>
  <si>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</si>
  <si>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</si>
  <si>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</si>
  <si>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</si>
  <si>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</si>
  <si>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</si>
  <si>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</si>
  <si>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</si>
  <si>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</si>
  <si>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</si>
  <si>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</si>
  <si>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</si>
  <si>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</si>
  <si>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</si>
  <si>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</si>
  <si>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</si>
  <si>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</si>
  <si>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</si>
  <si>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</si>
  <si>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</si>
  <si>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</si>
  <si>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</si>
  <si>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</si>
  <si>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</si>
  <si>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</si>
  <si>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</si>
  <si>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</si>
  <si>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</si>
  <si>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</si>
  <si>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</si>
  <si>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</si>
  <si>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</si>
  <si>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</si>
  <si>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</si>
  <si>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</si>
  <si>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</si>
  <si>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</si>
  <si>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</si>
  <si>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</si>
  <si>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</si>
  <si>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</si>
  <si>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</si>
  <si>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</si>
  <si>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</si>
  <si>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</si>
  <si>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</si>
  <si>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</si>
  <si>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</si>
  <si>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</si>
  <si>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</si>
  <si>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</si>
  <si>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</si>
  <si>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</si>
  <si>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</si>
  <si>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</si>
  <si>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</si>
  <si>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</si>
  <si>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</si>
  <si>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</si>
  <si>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</si>
  <si>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</si>
  <si>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</si>
  <si>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</si>
  <si>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</si>
  <si>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</si>
  <si>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</si>
  <si>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</si>
  <si>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</si>
  <si>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</si>
  <si>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</si>
  <si>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</si>
  <si>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</si>
  <si>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</si>
  <si>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</si>
  <si>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</si>
  <si>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</si>
  <si>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</si>
  <si>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</si>
  <si>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</si>
  <si>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</si>
  <si>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</si>
  <si>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</si>
  <si>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</si>
  <si>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</si>
  <si>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</si>
  <si>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</si>
  <si>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</si>
  <si>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</si>
  <si>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</si>
  <si>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</si>
  <si>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</si>
  <si>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</si>
  <si>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</si>
  <si>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</si>
  <si>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</si>
  <si>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</si>
  <si>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</si>
  <si>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</si>
  <si>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</si>
  <si>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</si>
  <si>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</si>
  <si>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</si>
  <si>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</si>
  <si>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</si>
  <si>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</si>
  <si>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</si>
  <si>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</si>
  <si>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</si>
  <si>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</si>
  <si>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</si>
  <si>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</si>
  <si>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</si>
  <si>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</si>
  <si>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</si>
  <si>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</si>
  <si>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</si>
  <si>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</si>
  <si>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</si>
  <si>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</si>
  <si>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</si>
  <si>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</si>
  <si>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</si>
  <si>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</si>
  <si>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</si>
  <si>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</si>
  <si>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</si>
  <si>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</si>
  <si>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</si>
  <si>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</si>
  <si>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</si>
  <si>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</si>
  <si>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</si>
  <si>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</si>
  <si>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</si>
  <si>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</si>
  <si>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</si>
  <si>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</si>
  <si>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</si>
  <si>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</si>
  <si>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</si>
  <si>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</si>
  <si>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</si>
  <si>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</si>
  <si>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</si>
  <si>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</si>
  <si>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</si>
  <si>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</si>
  <si>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</si>
  <si>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</si>
  <si>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</si>
  <si>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</si>
  <si>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</si>
  <si>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</si>
  <si>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</si>
  <si>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</si>
  <si>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</si>
  <si>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</si>
  <si>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</si>
  <si>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</si>
  <si>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</si>
  <si>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</si>
  <si>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</si>
  <si>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</si>
  <si>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</si>
  <si>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</si>
  <si>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</si>
  <si>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</si>
  <si>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</si>
  <si>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</si>
  <si>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</si>
  <si>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</si>
  <si>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</si>
  <si>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</si>
  <si>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</si>
  <si>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</si>
  <si>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</si>
  <si>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</si>
  <si>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</si>
  <si>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</si>
  <si>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</si>
  <si>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</si>
  <si>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</si>
  <si>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</si>
  <si>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</si>
  <si>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</si>
  <si>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</si>
  <si>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</si>
  <si>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</si>
  <si>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</si>
  <si>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</si>
  <si>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</si>
  <si>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</si>
  <si>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</si>
  <si>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</si>
  <si>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</si>
  <si>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</si>
  <si>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</si>
  <si>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</si>
  <si>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</si>
  <si>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</si>
  <si>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</si>
  <si>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</si>
  <si>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</si>
  <si>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</si>
  <si>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</si>
  <si>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</si>
  <si>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</si>
  <si>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</si>
  <si>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</si>
  <si>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</si>
  <si>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</si>
  <si>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</si>
  <si>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</si>
  <si>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</si>
  <si>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</si>
  <si>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</si>
  <si>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</si>
  <si>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</si>
  <si>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</si>
  <si>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</si>
  <si>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</si>
  <si>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</si>
  <si>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</si>
  <si>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</si>
  <si>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</si>
  <si>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</si>
  <si>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</si>
  <si>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</si>
  <si>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</si>
  <si>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</si>
  <si>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</si>
  <si>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</si>
  <si>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</si>
  <si>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</si>
  <si>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</si>
  <si>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</si>
  <si>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</si>
  <si>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</si>
  <si>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</si>
  <si>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</si>
  <si>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</si>
  <si>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</si>
  <si>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</si>
  <si>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</si>
  <si>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</si>
  <si>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</si>
  <si>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</si>
  <si>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</si>
  <si>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</si>
  <si>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</si>
  <si>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</si>
  <si>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</si>
  <si>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</si>
  <si>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</si>
  <si>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</si>
  <si>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</si>
  <si>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</si>
  <si>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</si>
  <si>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</si>
  <si>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</si>
  <si>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</si>
  <si>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</si>
  <si>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</si>
  <si>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</si>
  <si>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</si>
  <si>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</si>
  <si>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</si>
  <si>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</si>
  <si>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</si>
  <si>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</si>
  <si>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</si>
  <si>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</si>
  <si>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</si>
  <si>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</si>
  <si>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</si>
  <si>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</si>
  <si>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</si>
  <si>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</si>
  <si>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</si>
  <si>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</si>
  <si>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</si>
  <si>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</si>
  <si>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</si>
  <si>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</si>
  <si>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</si>
  <si>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</si>
  <si>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</si>
  <si>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</si>
  <si>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</si>
  <si>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</si>
  <si>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</si>
  <si>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</si>
  <si>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</si>
  <si>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</si>
  <si>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</si>
  <si>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</si>
  <si>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</si>
  <si>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</si>
  <si>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</si>
  <si>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</si>
  <si>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</si>
  <si>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</si>
  <si>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</si>
  <si>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</si>
  <si>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</si>
  <si>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</si>
  <si>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</si>
  <si>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</si>
  <si>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</si>
  <si>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</si>
  <si>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</si>
  <si>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</si>
  <si>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</si>
  <si>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</si>
  <si>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</si>
  <si>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</si>
  <si>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</si>
  <si>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</si>
  <si>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</si>
  <si>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</si>
  <si>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</si>
  <si>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</si>
  <si>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</si>
  <si>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</si>
  <si>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</si>
  <si>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</si>
  <si>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</si>
  <si>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</si>
  <si>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</si>
  <si>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</si>
  <si>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</si>
  <si>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</si>
  <si>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</si>
  <si>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</si>
  <si>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</si>
  <si>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</si>
  <si>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</si>
  <si>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</si>
  <si>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</si>
  <si>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</si>
  <si>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</si>
  <si>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</si>
  <si>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</si>
  <si>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</si>
  <si>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</si>
  <si>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</si>
  <si>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</si>
  <si>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</si>
  <si>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</si>
  <si>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</si>
  <si>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</si>
  <si>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</si>
  <si>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</si>
  <si>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</si>
  <si>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</si>
  <si>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</si>
  <si>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</si>
  <si>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</si>
  <si>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</si>
  <si>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</si>
  <si>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</si>
  <si>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</si>
  <si>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</si>
  <si>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</si>
  <si>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</si>
  <si>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</si>
  <si>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</si>
  <si>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</si>
  <si>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</si>
  <si>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</si>
  <si>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</si>
  <si>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</si>
  <si>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</si>
  <si>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</si>
  <si>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</si>
  <si>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</si>
  <si>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</si>
  <si>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</si>
  <si>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</si>
  <si>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</si>
  <si>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</si>
  <si>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</si>
  <si>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</si>
  <si>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</si>
  <si>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</si>
  <si>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</si>
  <si>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</si>
  <si>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</si>
  <si>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</si>
  <si>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</si>
  <si>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</si>
  <si>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</si>
  <si>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</si>
  <si>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</si>
  <si>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</si>
  <si>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</si>
  <si>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</si>
  <si>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</si>
  <si>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</si>
  <si>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</si>
  <si>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</si>
  <si>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</si>
  <si>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</si>
  <si>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</si>
  <si>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</si>
  <si>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</si>
  <si>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</si>
  <si>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</si>
  <si>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</si>
  <si>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</si>
  <si>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</si>
  <si>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</si>
  <si>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</si>
  <si>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</si>
  <si>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</si>
  <si>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</si>
  <si>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</si>
  <si>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</si>
  <si>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</si>
  <si>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</si>
  <si>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</si>
  <si>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</si>
  <si>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</si>
  <si>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</si>
  <si>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</si>
  <si>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</si>
  <si>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</si>
  <si>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</si>
  <si>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</si>
  <si>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</si>
  <si>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</si>
  <si>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</si>
  <si>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</si>
  <si>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</si>
  <si>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</si>
  <si>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</si>
  <si>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</si>
  <si>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</si>
  <si>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</si>
  <si>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</si>
  <si>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</si>
  <si>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</si>
  <si>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</si>
  <si>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</si>
  <si>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</si>
  <si>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</si>
  <si>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</si>
  <si>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</si>
  <si>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</si>
  <si>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</si>
  <si>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</si>
  <si>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</si>
  <si>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</si>
  <si>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</si>
  <si>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</si>
  <si>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</si>
  <si>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</si>
  <si>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</si>
  <si>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</si>
  <si>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</si>
  <si>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</si>
  <si>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</si>
  <si>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</si>
  <si>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</si>
  <si>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</si>
  <si>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</si>
  <si>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</si>
  <si>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</si>
  <si>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</si>
  <si>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</si>
  <si>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</si>
  <si>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</si>
  <si>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</si>
  <si>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</si>
  <si>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</si>
  <si>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</si>
  <si>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</si>
  <si>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</si>
  <si>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</si>
  <si>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</si>
  <si>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</si>
  <si>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</si>
  <si>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</si>
  <si>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</si>
  <si>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</si>
  <si>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</si>
  <si>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</si>
  <si>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</si>
  <si>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</si>
  <si>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</si>
  <si>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</si>
  <si>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</si>
  <si>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</si>
  <si>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</si>
  <si>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</si>
  <si>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</si>
  <si>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</si>
  <si>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</si>
  <si>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</si>
  <si>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</si>
  <si>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</si>
  <si>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</si>
  <si>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</si>
  <si>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</si>
  <si>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</si>
  <si>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</si>
  <si>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</si>
  <si>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</si>
  <si>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</si>
  <si>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</si>
  <si>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</si>
  <si>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</si>
  <si>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</si>
  <si>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</si>
  <si>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</si>
  <si>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</si>
  <si>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</si>
  <si>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</si>
  <si>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</si>
  <si>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</si>
  <si>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</si>
  <si>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</si>
  <si>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</si>
  <si>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</si>
  <si>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</si>
  <si>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</si>
  <si>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</si>
  <si>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</si>
  <si>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</si>
  <si>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</si>
  <si>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</si>
  <si>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</si>
  <si>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</si>
  <si>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</si>
  <si>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</si>
  <si>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</si>
  <si>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</si>
  <si>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</si>
  <si>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</si>
  <si>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</si>
  <si>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</si>
  <si>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</si>
  <si>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</si>
  <si>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</si>
  <si>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</si>
  <si>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</si>
  <si>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</si>
  <si>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</si>
  <si>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</si>
  <si>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</si>
  <si>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</si>
  <si>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</si>
  <si>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</si>
  <si>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</si>
  <si>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</si>
  <si>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</si>
  <si>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</si>
  <si>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</si>
  <si>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</si>
  <si>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</si>
  <si>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</si>
  <si>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</si>
  <si>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</si>
  <si>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</si>
  <si>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</si>
  <si>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</si>
  <si>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</si>
  <si>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</si>
  <si>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</si>
  <si>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</si>
  <si>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</si>
  <si>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</si>
  <si>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</si>
  <si>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</si>
  <si>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</si>
  <si>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</si>
  <si>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</si>
  <si>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</si>
  <si>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</si>
  <si>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</si>
  <si>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</si>
  <si>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</si>
  <si>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</si>
  <si>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</si>
  <si>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</si>
  <si>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</si>
  <si>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</si>
  <si>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</si>
  <si>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</si>
  <si>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</si>
  <si>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</si>
  <si>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</si>
  <si>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</si>
  <si>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</si>
  <si>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</si>
  <si>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</si>
  <si>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</si>
  <si>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</si>
  <si>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</si>
  <si>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</si>
  <si>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</si>
  <si>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</si>
  <si>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</si>
  <si>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</si>
  <si>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</si>
  <si>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</si>
  <si>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</si>
  <si>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</si>
  <si>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</si>
  <si>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</si>
  <si>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</si>
  <si>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</si>
  <si>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</si>
  <si>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</si>
  <si>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</si>
  <si>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</si>
  <si>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</si>
  <si>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</si>
  <si>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</si>
  <si>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</si>
  <si>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</si>
  <si>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</si>
  <si>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</si>
  <si>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</si>
  <si>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</si>
  <si>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</si>
  <si>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</si>
  <si>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</si>
  <si>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</si>
  <si>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</si>
  <si>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</si>
  <si>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</si>
  <si>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</si>
  <si>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</si>
  <si>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</si>
  <si>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</si>
  <si>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</si>
  <si>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</si>
  <si>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</si>
  <si>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</si>
  <si>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</si>
  <si>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</si>
  <si>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</si>
  <si>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</si>
  <si>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</si>
  <si>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</si>
  <si>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</si>
  <si>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</si>
  <si>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</si>
  <si>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</si>
  <si>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</si>
  <si>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</si>
  <si>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</si>
  <si>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</si>
  <si>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</si>
  <si>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</si>
  <si>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</si>
  <si>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</si>
  <si>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</si>
  <si>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</si>
  <si>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</si>
  <si>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</si>
  <si>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</si>
  <si>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</si>
  <si>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</si>
  <si>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</si>
  <si>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</si>
  <si>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</si>
  <si>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</si>
  <si>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</si>
  <si>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</si>
  <si>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</si>
  <si>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</si>
  <si>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</si>
  <si>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</si>
  <si>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</si>
  <si>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</si>
  <si>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</si>
  <si>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</si>
  <si>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</si>
  <si>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</si>
  <si>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</si>
  <si>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</si>
  <si>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</si>
  <si>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</si>
  <si>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</si>
  <si>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</si>
  <si>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</si>
  <si>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</si>
  <si>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</si>
  <si>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</si>
  <si>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</si>
  <si>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</si>
  <si>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</si>
  <si>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</si>
  <si>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</si>
  <si>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</si>
  <si>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</si>
  <si>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</si>
  <si>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</si>
  <si>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</si>
  <si>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</si>
  <si>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</si>
  <si>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</si>
  <si>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</si>
  <si>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</si>
  <si>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</si>
  <si>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</si>
  <si>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</si>
  <si>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</si>
  <si>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</si>
  <si>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</si>
  <si>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</si>
  <si>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</si>
  <si>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</si>
  <si>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</si>
  <si>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</si>
  <si>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</si>
  <si>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</si>
  <si>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</si>
  <si>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</si>
  <si>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</si>
  <si>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</si>
  <si>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</si>
  <si>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</si>
  <si>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</si>
  <si>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</si>
  <si>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</si>
  <si>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</si>
  <si>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</si>
  <si>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</si>
  <si>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</si>
  <si>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</si>
  <si>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</si>
  <si>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</si>
  <si>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</si>
  <si>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</si>
  <si>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</si>
  <si>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</si>
  <si>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</si>
  <si>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</si>
  <si>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</si>
  <si>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</si>
  <si>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</si>
  <si>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</si>
  <si>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</si>
  <si>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</si>
  <si>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</si>
  <si>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</si>
  <si>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</si>
  <si>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</si>
  <si>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</si>
  <si>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</si>
  <si>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</si>
  <si>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</si>
  <si>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</si>
  <si>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</si>
  <si>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</si>
  <si>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</si>
  <si>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</si>
  <si>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</si>
  <si>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</si>
  <si>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</si>
  <si>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</si>
  <si>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</si>
  <si>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</si>
  <si>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</si>
  <si>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</si>
  <si>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</si>
  <si>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</si>
  <si>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</si>
  <si>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</si>
  <si>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</si>
  <si>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</si>
  <si>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</si>
  <si>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</si>
  <si>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</si>
  <si>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</si>
  <si>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</si>
  <si>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</si>
  <si>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</si>
  <si>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</si>
  <si>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</si>
  <si>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</si>
  <si>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</si>
  <si>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</si>
  <si>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</si>
  <si>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</si>
  <si>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</si>
  <si>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</si>
  <si>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</si>
  <si>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</si>
  <si>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</si>
  <si>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</si>
  <si>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</si>
  <si>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</si>
  <si>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</si>
  <si>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</si>
  <si>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</si>
  <si>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</si>
  <si>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</si>
  <si>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</si>
  <si>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</si>
  <si>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</si>
  <si>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</si>
  <si>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</si>
  <si>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</si>
  <si>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</si>
  <si>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</si>
  <si>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</si>
  <si>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</si>
  <si>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</si>
  <si>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</si>
  <si>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</si>
  <si>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</si>
  <si>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</si>
  <si>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</si>
  <si>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</si>
  <si>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</si>
  <si>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</si>
  <si>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</si>
  <si>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</si>
  <si>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</si>
  <si>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</si>
  <si>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</si>
  <si>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</si>
  <si>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</si>
  <si>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</si>
  <si>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</si>
  <si>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</si>
  <si>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</si>
  <si>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</si>
  <si>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</si>
  <si>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</si>
  <si>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</si>
  <si>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</si>
  <si>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</si>
  <si>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</si>
  <si>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</si>
  <si>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</si>
  <si>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</si>
  <si>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</si>
  <si>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</si>
  <si>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</si>
  <si>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</si>
  <si>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</si>
  <si>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</si>
  <si>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</si>
  <si>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</si>
  <si>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</si>
  <si>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</si>
  <si>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</si>
  <si>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</si>
  <si>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</si>
  <si>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</si>
  <si>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</si>
  <si>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</si>
  <si>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</si>
  <si>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</si>
  <si>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</si>
  <si>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</si>
  <si>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</si>
  <si>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</si>
  <si>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</si>
  <si>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</si>
  <si>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</si>
  <si>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</si>
  <si>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</si>
  <si>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</si>
  <si>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</si>
  <si>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</si>
  <si>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</si>
  <si>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</si>
  <si>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</si>
  <si>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</si>
  <si>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</si>
  <si>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</si>
  <si>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</si>
  <si>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</si>
  <si>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</si>
  <si>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</si>
  <si>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</si>
  <si>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</si>
  <si>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</si>
  <si>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</si>
  <si>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</si>
  <si>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</si>
  <si>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</si>
  <si>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</si>
  <si>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</si>
  <si>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</si>
  <si>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</si>
  <si>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</si>
  <si>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</si>
  <si>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</si>
  <si>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</si>
  <si>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</si>
  <si>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</si>
  <si>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</si>
  <si>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</si>
  <si>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</si>
  <si>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</si>
  <si>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</si>
  <si>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</si>
  <si>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</si>
  <si>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</si>
  <si>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</si>
  <si>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</si>
  <si>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</si>
  <si>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</si>
  <si>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</si>
  <si>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</si>
  <si>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</si>
  <si>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</si>
  <si>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</si>
  <si>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</si>
  <si>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</si>
  <si>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</si>
  <si>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</si>
  <si>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</si>
  <si>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</si>
  <si>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</si>
  <si>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</si>
  <si>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</si>
  <si>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</si>
  <si>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</si>
  <si>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</si>
  <si>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</si>
  <si>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</si>
  <si>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</si>
  <si>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</si>
  <si>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</si>
  <si>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</si>
  <si>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</si>
  <si>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</si>
  <si>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</si>
  <si>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</si>
  <si>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</si>
  <si>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</si>
  <si>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</si>
  <si>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</si>
  <si>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</si>
  <si>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</si>
  <si>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</si>
  <si>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</si>
  <si>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</si>
  <si>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</si>
  <si>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</si>
  <si>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</si>
  <si>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</si>
  <si>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</si>
  <si>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</si>
  <si>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</si>
  <si>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</si>
  <si>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</si>
  <si>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</si>
  <si>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</si>
  <si>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</si>
  <si>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</si>
  <si>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</si>
  <si>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</si>
  <si>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</si>
  <si>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</si>
  <si>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</si>
  <si>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</si>
  <si>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</si>
  <si>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</si>
  <si>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</si>
  <si>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</si>
  <si>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</si>
  <si>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</si>
  <si>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</si>
  <si>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</si>
  <si>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</si>
  <si>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</si>
  <si>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</si>
  <si>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</si>
  <si>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</si>
  <si>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</si>
  <si>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</si>
  <si>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</si>
  <si>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</si>
  <si>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</si>
  <si>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</si>
  <si>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</si>
  <si>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</si>
  <si>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</si>
  <si>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</si>
  <si>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</si>
  <si>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</si>
  <si>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</si>
  <si>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</si>
  <si>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</si>
  <si>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</si>
  <si>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</si>
  <si>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</si>
  <si>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</si>
  <si>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</si>
  <si>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</si>
  <si>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</si>
  <si>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</si>
  <si>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</si>
  <si>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</si>
  <si>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</si>
  <si>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</si>
  <si>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</si>
  <si>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</si>
  <si>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</si>
  <si>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</si>
  <si>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</si>
  <si>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</si>
  <si>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</si>
  <si>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</si>
  <si>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</si>
  <si>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</si>
  <si>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</si>
  <si>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</si>
  <si>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</si>
  <si>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</si>
  <si>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</si>
  <si>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</si>
  <si>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</si>
  <si>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</si>
  <si>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</si>
  <si>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</si>
  <si>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</si>
  <si>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</si>
  <si>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</si>
  <si>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</si>
  <si>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</si>
  <si>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</si>
  <si>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</si>
  <si>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</si>
  <si>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</si>
  <si>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</si>
  <si>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</si>
  <si>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</si>
  <si>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</si>
  <si>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</si>
  <si>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</si>
  <si>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</si>
  <si>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</si>
  <si>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</si>
  <si>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</si>
  <si>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</si>
  <si>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</si>
  <si>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</si>
  <si>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</si>
  <si>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</si>
  <si>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</si>
  <si>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</si>
  <si>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</si>
  <si>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</si>
  <si>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</si>
  <si>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</si>
  <si>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</si>
  <si>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</si>
  <si>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</si>
  <si>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</si>
  <si>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</si>
  <si>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</si>
  <si>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</si>
  <si>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</si>
  <si>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</si>
  <si>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</si>
  <si>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</si>
  <si>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</si>
  <si>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</si>
  <si>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</si>
  <si>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</si>
  <si>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</si>
  <si>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</si>
  <si>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</si>
  <si>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</si>
  <si>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</si>
  <si>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</si>
  <si>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</si>
  <si>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</si>
  <si>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</si>
  <si>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</si>
  <si>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</si>
  <si>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</si>
  <si>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</si>
  <si>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</si>
  <si>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</si>
  <si>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</si>
  <si>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</si>
  <si>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</si>
  <si>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</si>
  <si>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</si>
  <si>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</si>
  <si>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</si>
  <si>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</si>
  <si>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</si>
  <si>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</si>
  <si>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</si>
  <si>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</si>
  <si>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</si>
  <si>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</si>
  <si>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</si>
  <si>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</si>
  <si>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</si>
  <si>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</si>
  <si>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</si>
  <si>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</si>
  <si>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</si>
  <si>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</si>
  <si>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</si>
  <si>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</si>
  <si>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</si>
  <si>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</si>
  <si>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</si>
  <si>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</si>
  <si>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</si>
  <si>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</si>
  <si>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</si>
  <si>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</si>
  <si>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</si>
  <si>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</si>
  <si>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</si>
  <si>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</si>
  <si>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</si>
  <si>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</si>
  <si>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</si>
  <si>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</si>
  <si>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</si>
  <si>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</si>
  <si>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</si>
  <si>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</si>
  <si>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</si>
  <si>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</si>
  <si>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</si>
  <si>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</si>
  <si>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</si>
  <si>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</si>
  <si>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</si>
  <si>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</si>
  <si>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</si>
  <si>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</si>
  <si>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</si>
  <si>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</si>
  <si>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</si>
  <si>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</si>
  <si>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</si>
  <si>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</si>
  <si>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</si>
  <si>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</si>
  <si>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</si>
  <si>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</si>
  <si>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</si>
  <si>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</si>
  <si>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</si>
  <si>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</si>
  <si>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</si>
  <si>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</si>
  <si>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</si>
  <si>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</si>
  <si>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</si>
  <si>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</si>
  <si>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</si>
  <si>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</si>
  <si>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</si>
  <si>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</si>
  <si>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</si>
  <si>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</si>
  <si>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</si>
  <si>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</si>
  <si>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</si>
  <si>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</si>
  <si>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</si>
  <si>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</si>
  <si>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</si>
  <si>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</si>
  <si>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</si>
  <si>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</si>
  <si>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</si>
  <si>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</si>
  <si>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</si>
  <si>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</si>
  <si>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</si>
  <si>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</si>
  <si>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</si>
  <si>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</si>
  <si>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</si>
  <si>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</si>
  <si>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</si>
  <si>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</si>
  <si>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</si>
  <si>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</si>
  <si>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</si>
  <si>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</si>
  <si>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</si>
  <si>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</si>
  <si>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</si>
  <si>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</si>
  <si>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</si>
  <si>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</si>
  <si>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</si>
  <si>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</si>
  <si>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</si>
  <si>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</si>
  <si>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</si>
  <si>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</si>
  <si>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</si>
  <si>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</si>
  <si>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</si>
  <si>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</si>
  <si>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</si>
  <si>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</si>
  <si>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</si>
  <si>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</si>
  <si>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</si>
  <si>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</si>
  <si>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</si>
  <si>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</si>
  <si>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</si>
  <si>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</si>
  <si>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</si>
  <si>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</si>
  <si>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</si>
  <si>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</si>
  <si>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</si>
  <si>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</si>
  <si>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</si>
  <si>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</si>
  <si>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</si>
  <si>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</si>
  <si>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</si>
  <si>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</si>
  <si>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</si>
  <si>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</si>
  <si>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</si>
  <si>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</si>
  <si>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</si>
  <si>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</si>
  <si>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</si>
  <si>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</si>
  <si>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</si>
  <si>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</si>
  <si>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</si>
  <si>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</si>
  <si>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</si>
  <si>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</si>
  <si>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</si>
  <si>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</si>
  <si>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</si>
  <si>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</si>
  <si>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</si>
  <si>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</si>
  <si>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</si>
  <si>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</si>
  <si>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</si>
  <si>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</si>
  <si>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</si>
  <si>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</si>
  <si>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</si>
  <si>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</si>
  <si>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</si>
  <si>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</si>
  <si>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</si>
  <si>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</si>
  <si>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</si>
  <si>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</si>
  <si>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</si>
  <si>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</si>
  <si>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</si>
  <si>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</si>
  <si>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</si>
  <si>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</si>
  <si>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</si>
  <si>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</si>
  <si>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</si>
  <si>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</si>
  <si>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</si>
  <si>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</si>
  <si>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</si>
  <si>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</si>
  <si>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</si>
  <si>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</si>
  <si>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</si>
  <si>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</si>
  <si>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</si>
  <si>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</si>
  <si>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</si>
  <si>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</si>
  <si>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</si>
  <si>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</si>
  <si>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</si>
  <si>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</si>
  <si>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</si>
  <si>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</si>
  <si>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</si>
  <si>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</si>
  <si>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</si>
  <si>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</si>
  <si>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</si>
  <si>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</si>
  <si>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</si>
  <si>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</si>
  <si>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</si>
  <si>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</si>
  <si>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</si>
  <si>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</si>
  <si>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</si>
  <si>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</si>
  <si>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</si>
  <si>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</si>
  <si>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</si>
  <si>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</si>
  <si>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</si>
  <si>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</si>
  <si>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</si>
  <si>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</si>
  <si>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</si>
  <si>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</si>
  <si>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</si>
  <si>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</si>
  <si>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</si>
  <si>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</si>
  <si>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</si>
  <si>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</si>
  <si>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</si>
  <si>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</si>
  <si>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</si>
  <si>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</si>
  <si>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</si>
  <si>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</si>
  <si>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</si>
  <si>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</si>
  <si>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</si>
  <si>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</si>
  <si>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</si>
  <si>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</si>
  <si>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</si>
  <si>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</si>
  <si>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</si>
  <si>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</si>
  <si>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</si>
  <si>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</si>
  <si>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</si>
  <si>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</si>
  <si>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</si>
  <si>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</si>
  <si>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</si>
  <si>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</si>
  <si>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</si>
  <si>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</si>
  <si>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</si>
  <si>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</si>
  <si>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</si>
  <si>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</si>
  <si>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</si>
  <si>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</si>
  <si>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</si>
  <si>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</si>
  <si>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</si>
  <si>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</si>
  <si>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</si>
  <si>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</si>
  <si>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</si>
  <si>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</si>
  <si>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</si>
  <si>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</si>
  <si>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</si>
  <si>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</si>
  <si>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</si>
  <si>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</si>
  <si>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</si>
  <si>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</si>
  <si>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</si>
  <si>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</si>
  <si>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</si>
  <si>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</si>
  <si>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</si>
  <si>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</si>
  <si>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</si>
  <si>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</si>
  <si>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</si>
  <si>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</si>
  <si>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</si>
  <si>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</si>
  <si>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</si>
  <si>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</si>
  <si>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</si>
  <si>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</si>
  <si>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</si>
  <si>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</si>
  <si>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</si>
  <si>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</si>
  <si>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</si>
  <si>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</si>
  <si>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</si>
  <si>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</si>
  <si>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</si>
  <si>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</si>
  <si>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</si>
  <si>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</si>
  <si>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</si>
  <si>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</si>
  <si>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</si>
  <si>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</si>
  <si>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</si>
  <si>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</si>
  <si>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</si>
  <si>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</si>
  <si>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</si>
  <si>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</si>
  <si>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</si>
  <si>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</si>
  <si>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</si>
  <si>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</si>
  <si>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</si>
  <si>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</si>
  <si>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</si>
  <si>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</si>
  <si>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</si>
  <si>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</si>
  <si>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</si>
  <si>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</si>
  <si>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</si>
  <si>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</si>
  <si>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</si>
  <si>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</si>
  <si>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</si>
  <si>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</si>
  <si>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</si>
  <si>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</si>
  <si>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</si>
  <si>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</si>
  <si>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</si>
  <si>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</si>
  <si>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</si>
  <si>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</si>
  <si>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</si>
  <si>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</si>
  <si>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</si>
  <si>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</si>
  <si>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</si>
  <si>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</si>
  <si>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</si>
  <si>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</si>
  <si>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</si>
  <si>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</si>
  <si>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</si>
  <si>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</si>
  <si>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</si>
  <si>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</si>
  <si>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</si>
  <si>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</si>
  <si>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</si>
  <si>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</si>
  <si>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</si>
  <si>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</si>
  <si>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</si>
  <si>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</si>
  <si>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</si>
  <si>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</si>
  <si>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</si>
  <si>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</si>
  <si>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</si>
  <si>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</si>
  <si>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</si>
  <si>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</si>
  <si>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</si>
  <si>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</si>
  <si>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</si>
  <si>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</si>
  <si>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</si>
  <si>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</si>
  <si>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</si>
  <si>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</si>
  <si>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</si>
  <si>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</si>
  <si>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</si>
  <si>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</si>
  <si>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</si>
  <si>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</si>
  <si>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</si>
  <si>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</si>
  <si>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</si>
  <si>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</si>
  <si>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</si>
  <si>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</si>
  <si>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</si>
  <si>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</si>
  <si>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</si>
  <si>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</si>
  <si>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</si>
  <si>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</si>
  <si>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</si>
  <si>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</si>
  <si>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</si>
  <si>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</si>
  <si>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</si>
  <si>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</si>
  <si>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</si>
  <si>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</si>
  <si>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</si>
  <si>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</si>
  <si>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</si>
  <si>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</si>
  <si>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</si>
  <si>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</si>
  <si>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</si>
  <si>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</si>
  <si>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</si>
  <si>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</si>
  <si>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</si>
  <si>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</si>
  <si>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</si>
  <si>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</si>
  <si>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</si>
  <si>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</si>
  <si>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</si>
  <si>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</si>
  <si>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</si>
  <si>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</si>
  <si>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</si>
  <si>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</si>
  <si>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</si>
  <si>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</si>
  <si>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</si>
  <si>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</si>
  <si>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</si>
  <si>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</si>
  <si>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</si>
  <si>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</si>
  <si>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</si>
  <si>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</si>
  <si>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</si>
  <si>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</si>
  <si>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</si>
  <si>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</si>
  <si>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</si>
  <si>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</si>
  <si>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</si>
  <si>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</si>
  <si>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</si>
  <si>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</si>
  <si>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</si>
  <si>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</si>
  <si>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</si>
  <si>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</si>
  <si>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</si>
  <si>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</si>
  <si>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</si>
  <si>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</si>
  <si>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</si>
  <si>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</si>
  <si>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</si>
  <si>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</si>
  <si>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</si>
  <si>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</si>
  <si>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</si>
  <si>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</si>
  <si>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</si>
  <si>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</si>
  <si>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</si>
  <si>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</si>
  <si>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</si>
  <si>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</si>
  <si>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</si>
  <si>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</si>
  <si>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</si>
  <si>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</si>
  <si>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</si>
  <si>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</si>
  <si>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</si>
  <si>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</si>
  <si>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</si>
  <si>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</si>
  <si>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</si>
  <si>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</si>
  <si>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</si>
  <si>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</si>
  <si>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</si>
  <si>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</si>
  <si>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</si>
  <si>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</si>
  <si>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</si>
  <si>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</si>
  <si>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</si>
  <si>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</si>
  <si>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</si>
  <si>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</si>
  <si>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</si>
  <si>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</si>
  <si>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</si>
  <si>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</si>
  <si>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</si>
  <si>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</si>
  <si>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</si>
  <si>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</si>
  <si>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</si>
  <si>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</si>
  <si>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</si>
  <si>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</si>
  <si>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</si>
  <si>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</si>
  <si>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</si>
  <si>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</si>
  <si>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</si>
  <si>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</si>
  <si>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</si>
  <si>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</si>
  <si>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</si>
  <si>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</si>
  <si>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</si>
  <si>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</si>
  <si>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</si>
  <si>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</si>
  <si>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</si>
  <si>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</si>
  <si>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</si>
  <si>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</si>
  <si>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</si>
  <si>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</si>
  <si>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</si>
  <si>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</si>
  <si>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</si>
  <si>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</si>
  <si>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</si>
  <si>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</si>
  <si>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</si>
  <si>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</si>
  <si>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</si>
  <si>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</si>
  <si>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</si>
  <si>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</si>
  <si>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</si>
  <si>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</si>
  <si>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</si>
  <si>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</si>
  <si>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</si>
  <si>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</si>
  <si>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</si>
  <si>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</si>
  <si>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</si>
  <si>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</si>
  <si>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</si>
  <si>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</si>
  <si>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</si>
  <si>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</si>
  <si>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</si>
  <si>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</si>
  <si>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</si>
  <si>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</si>
  <si>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</si>
  <si>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</si>
  <si>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</si>
  <si>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</si>
  <si>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</si>
  <si>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</si>
  <si>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</si>
  <si>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</si>
  <si>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</si>
  <si>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</si>
  <si>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</si>
  <si>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</si>
  <si>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</si>
  <si>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</si>
  <si>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</si>
  <si>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</si>
  <si>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</si>
  <si>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</si>
  <si>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</si>
  <si>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</si>
  <si>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</si>
  <si>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</si>
  <si>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</si>
  <si>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</si>
  <si>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</si>
  <si>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</si>
  <si>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</si>
  <si>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</si>
  <si>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</si>
  <si>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</si>
  <si>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</si>
  <si>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</si>
  <si>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</si>
  <si>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</si>
  <si>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</si>
  <si>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</si>
  <si>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</si>
  <si>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</si>
  <si>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</si>
  <si>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</si>
  <si>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</si>
  <si>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</si>
  <si>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</si>
  <si>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</si>
  <si>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</si>
  <si>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</si>
  <si>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</si>
  <si>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</si>
  <si>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</si>
  <si>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</si>
  <si>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</si>
  <si>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</si>
  <si>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</si>
  <si>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</si>
  <si>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</si>
  <si>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</si>
  <si>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</si>
  <si>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</si>
  <si>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</si>
  <si>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</si>
  <si>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</si>
  <si>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</si>
  <si>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</si>
  <si>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</si>
  <si>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</si>
  <si>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</si>
  <si>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</si>
  <si>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</si>
  <si>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</si>
  <si>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</si>
  <si>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</si>
  <si>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</si>
  <si>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</si>
  <si>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</si>
  <si>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</si>
  <si>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</si>
  <si>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</si>
  <si>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</si>
  <si>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</si>
  <si>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</si>
  <si>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</si>
  <si>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</si>
  <si>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</si>
  <si>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</si>
  <si>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</si>
  <si>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</si>
  <si>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</si>
  <si>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</si>
  <si>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</si>
  <si>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</si>
  <si>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</si>
  <si>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</si>
  <si>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</si>
  <si>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</si>
  <si>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</si>
  <si>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</si>
  <si>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</si>
  <si>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</si>
  <si>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</si>
  <si>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</si>
  <si>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</si>
  <si>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</si>
  <si>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</si>
  <si>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</si>
  <si>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</si>
  <si>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</si>
  <si>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</si>
  <si>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</si>
  <si>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</si>
  <si>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</si>
  <si>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</si>
  <si>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</si>
  <si>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</si>
  <si>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</si>
  <si>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</si>
  <si>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</si>
  <si>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</si>
  <si>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</si>
  <si>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</si>
  <si>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</si>
  <si>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</si>
  <si>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</si>
  <si>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</si>
  <si>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</si>
  <si>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</si>
  <si>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</si>
  <si>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</si>
  <si>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</si>
  <si>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</si>
  <si>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</si>
  <si>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</si>
  <si>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</si>
  <si>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</si>
  <si>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</si>
  <si>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</si>
  <si>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</si>
  <si>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</si>
  <si>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</si>
  <si>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</si>
  <si>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</si>
  <si>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</si>
  <si>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</si>
  <si>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</si>
  <si>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</si>
  <si>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</si>
  <si>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</si>
  <si>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</si>
  <si>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</si>
  <si>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</si>
  <si>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</si>
  <si>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</si>
  <si>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</si>
  <si>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</si>
  <si>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</si>
  <si>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</si>
  <si>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</si>
  <si>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</si>
  <si>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</si>
  <si>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</si>
  <si>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</si>
  <si>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</si>
  <si>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</si>
  <si>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</si>
  <si>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</si>
  <si>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</si>
  <si>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</si>
  <si>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</si>
  <si>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</si>
  <si>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</si>
  <si>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</si>
  <si>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</si>
  <si>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</si>
  <si>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</si>
  <si>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</si>
  <si>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</si>
  <si>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</si>
  <si>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</si>
  <si>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</si>
  <si>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</si>
  <si>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</si>
  <si>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</si>
  <si>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</si>
  <si>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</si>
  <si>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</si>
  <si>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</si>
  <si>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</si>
  <si>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</si>
  <si>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</si>
  <si>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</si>
  <si>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</si>
  <si>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</si>
  <si>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</si>
  <si>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</si>
  <si>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</si>
  <si>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</si>
  <si>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</si>
  <si>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</si>
  <si>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</si>
  <si>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</si>
  <si>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</si>
  <si>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</si>
  <si>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</si>
  <si>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</si>
  <si>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</si>
  <si>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</si>
  <si>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</si>
  <si>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</si>
  <si>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</si>
  <si>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</si>
  <si>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</si>
  <si>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</si>
  <si>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</si>
  <si>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</si>
  <si>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</si>
  <si>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</si>
  <si>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</si>
  <si>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</si>
  <si>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</si>
  <si>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</si>
  <si>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</si>
  <si>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</si>
  <si>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</si>
  <si>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</si>
  <si>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</si>
  <si>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</si>
  <si>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</si>
  <si>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</si>
  <si>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</si>
  <si>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</si>
  <si>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</si>
  <si>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</si>
  <si>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</si>
  <si>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</si>
  <si>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</si>
  <si>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</si>
  <si>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</si>
  <si>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</si>
  <si>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</si>
  <si>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</si>
  <si>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</si>
  <si>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</si>
  <si>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</si>
  <si>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</si>
  <si>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</si>
  <si>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</si>
  <si>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</si>
  <si>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</si>
  <si>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</si>
  <si>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</si>
  <si>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</si>
  <si>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</si>
  <si>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</si>
  <si>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</si>
  <si>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</si>
  <si>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</si>
  <si>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</si>
  <si>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</si>
  <si>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</si>
  <si>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</si>
  <si>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</si>
  <si>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</si>
  <si>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</si>
  <si>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</si>
  <si>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</si>
  <si>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</si>
  <si>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</si>
  <si>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</si>
  <si>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</si>
  <si>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</si>
  <si>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</si>
  <si>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</si>
  <si>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</si>
  <si>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</si>
  <si>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</si>
  <si>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</si>
  <si>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</si>
  <si>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</si>
  <si>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</si>
  <si>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</si>
  <si>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</si>
  <si>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</si>
  <si>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</si>
  <si>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</si>
  <si>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</si>
  <si>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</si>
  <si>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</si>
  <si>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</si>
  <si>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</si>
  <si>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</si>
  <si>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</si>
  <si>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</si>
  <si>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</si>
  <si>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</si>
  <si>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</si>
  <si>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</si>
  <si>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</si>
  <si>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</si>
  <si>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</si>
  <si>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</si>
  <si>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</si>
  <si>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</si>
  <si>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</si>
  <si>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</si>
  <si>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</si>
  <si>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</si>
  <si>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</si>
  <si>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</si>
  <si>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</si>
  <si>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</si>
  <si>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</si>
  <si>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</si>
  <si>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</si>
  <si>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</si>
  <si>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</si>
  <si>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</si>
  <si>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</si>
  <si>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</si>
  <si>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</si>
  <si>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</si>
  <si>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</si>
  <si>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</si>
  <si>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</si>
  <si>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</si>
  <si>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</si>
  <si>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</si>
  <si>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</si>
  <si>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</si>
  <si>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</si>
  <si>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</si>
  <si>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</si>
  <si>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</si>
  <si>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</si>
  <si>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</si>
  <si>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</si>
  <si>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</si>
  <si>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</si>
  <si>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</si>
  <si>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</si>
  <si>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</si>
  <si>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</si>
  <si>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</si>
  <si>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</si>
  <si>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</si>
  <si>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</si>
  <si>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</si>
  <si>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</si>
  <si>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</si>
  <si>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</si>
  <si>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</si>
  <si>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</si>
  <si>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</si>
  <si>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</si>
  <si>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</si>
  <si>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</si>
  <si>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</si>
  <si>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</si>
  <si>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</si>
  <si>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</si>
  <si>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</si>
  <si>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</si>
  <si>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</si>
  <si>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</si>
  <si>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</si>
  <si>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</si>
  <si>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</si>
  <si>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</si>
  <si>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</si>
  <si>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</si>
  <si>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</si>
  <si>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</si>
  <si>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</si>
  <si>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</si>
  <si>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</si>
  <si>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</si>
  <si>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</si>
  <si>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</si>
  <si>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</si>
  <si>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</si>
  <si>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</si>
  <si>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</si>
  <si>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</si>
  <si>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</si>
  <si>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</si>
  <si>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</si>
  <si>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</si>
  <si>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</si>
  <si>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</si>
  <si>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</si>
  <si>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</si>
  <si>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</si>
  <si>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</si>
  <si>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</si>
  <si>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</si>
  <si>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</si>
  <si>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</si>
  <si>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</si>
  <si>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</si>
  <si>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</si>
  <si>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</si>
  <si>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</si>
  <si>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</si>
  <si>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</si>
  <si>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</si>
  <si>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</si>
  <si>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</si>
  <si>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</si>
  <si>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</si>
  <si>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</si>
  <si>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</si>
  <si>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</si>
  <si>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</si>
  <si>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</si>
  <si>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</si>
  <si>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</si>
  <si>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</si>
  <si>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</si>
  <si>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</si>
  <si>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</si>
  <si>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</si>
  <si>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</si>
  <si>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</si>
  <si>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</si>
  <si>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</si>
  <si>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</si>
  <si>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</si>
  <si>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</si>
  <si>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</si>
  <si>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</si>
  <si>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</si>
  <si>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</si>
  <si>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</si>
  <si>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</si>
  <si>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</si>
  <si>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</si>
  <si>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</si>
  <si>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</si>
  <si>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</si>
  <si>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</si>
  <si>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</si>
  <si>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</si>
  <si>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</si>
  <si>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</si>
  <si>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</si>
  <si>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</si>
  <si>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</si>
  <si>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</si>
  <si>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</si>
  <si>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</si>
  <si>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</si>
  <si>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</si>
  <si>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</si>
  <si>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</si>
  <si>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</si>
  <si>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</si>
  <si>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</si>
  <si>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</si>
  <si>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</si>
  <si>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</si>
  <si>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</si>
  <si>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</si>
  <si>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</si>
  <si>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</si>
  <si>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</si>
  <si>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</si>
  <si>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</si>
  <si>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</si>
  <si>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</si>
  <si>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</si>
  <si>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</si>
  <si>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</si>
  <si>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</si>
  <si>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</si>
  <si>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</si>
  <si>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</si>
  <si>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</si>
  <si>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</si>
  <si>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</si>
  <si>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</si>
  <si>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</si>
  <si>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</si>
  <si>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</si>
  <si>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</si>
  <si>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</si>
  <si>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</si>
  <si>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</si>
  <si>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</si>
  <si>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</si>
  <si>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</si>
  <si>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</si>
  <si>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</si>
  <si>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</si>
  <si>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</si>
  <si>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</si>
  <si>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</si>
  <si>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</si>
  <si>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</si>
  <si>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</si>
  <si>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</si>
  <si>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</si>
  <si>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</si>
  <si>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</si>
  <si>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</si>
  <si>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</si>
  <si>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</si>
  <si>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</si>
  <si>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</si>
  <si>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</si>
  <si>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</si>
  <si>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</si>
  <si>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</si>
  <si>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</si>
  <si>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</si>
  <si>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</si>
  <si>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</si>
  <si>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</si>
  <si>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</si>
  <si>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</si>
  <si>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</si>
  <si>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</si>
  <si>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</si>
  <si>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</si>
  <si>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</si>
  <si>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</si>
  <si>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</si>
  <si>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</si>
  <si>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</si>
  <si>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</si>
  <si>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</si>
  <si>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</si>
  <si>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</si>
  <si>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</si>
  <si>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</si>
  <si>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</si>
  <si>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</si>
  <si>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</si>
  <si>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</si>
  <si>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</si>
  <si>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</si>
  <si>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</si>
  <si>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</si>
  <si>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</si>
  <si>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</si>
  <si>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</si>
  <si>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</si>
  <si>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</si>
  <si>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</si>
  <si>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</si>
  <si>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</si>
  <si>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</si>
  <si>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</si>
  <si>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</si>
  <si>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</si>
  <si>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</si>
  <si>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</si>
  <si>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</si>
  <si>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</si>
  <si>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</si>
  <si>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</si>
  <si>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</si>
  <si>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</si>
  <si>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</si>
  <si>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</si>
  <si>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</si>
  <si>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</si>
  <si>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</si>
  <si>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</si>
  <si>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</si>
  <si>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</si>
  <si>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</si>
  <si>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</si>
  <si>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</si>
  <si>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</si>
  <si>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</si>
  <si>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</si>
  <si>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</si>
  <si>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</si>
  <si>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</si>
  <si>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</si>
  <si>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</si>
  <si>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</si>
  <si>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</si>
  <si>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</si>
  <si>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</si>
  <si>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</si>
  <si>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</si>
  <si>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</si>
  <si>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</si>
  <si>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</si>
  <si>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</si>
  <si>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</si>
  <si>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</si>
  <si>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</si>
  <si>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</si>
  <si>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</si>
  <si>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</si>
  <si>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</si>
  <si>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</si>
  <si>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</si>
  <si>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</si>
  <si>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</si>
  <si>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</si>
  <si>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</si>
  <si>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</si>
  <si>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</si>
  <si>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</si>
  <si>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</si>
  <si>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</si>
  <si>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</si>
  <si>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</si>
  <si>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</si>
  <si>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</si>
  <si>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</si>
  <si>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</si>
  <si>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</si>
  <si>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</si>
  <si>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</si>
  <si>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</si>
  <si>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</si>
  <si>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</si>
  <si>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</si>
  <si>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</si>
  <si>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</si>
  <si>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</si>
  <si>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</si>
  <si>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</si>
  <si>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</si>
  <si>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</si>
  <si>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</si>
  <si>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</si>
  <si>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</si>
  <si>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</si>
  <si>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</si>
  <si>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</si>
  <si>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</si>
  <si>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</si>
  <si>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</si>
  <si>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</si>
  <si>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</si>
  <si>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</si>
  <si>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</si>
  <si>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</si>
  <si>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</si>
  <si>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</si>
  <si>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</si>
  <si>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</si>
  <si>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</si>
  <si>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</si>
  <si>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</si>
  <si>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</si>
  <si>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</si>
  <si>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</si>
  <si>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</si>
  <si>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</si>
  <si>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</si>
  <si>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</si>
  <si>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</si>
  <si>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</si>
  <si>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</si>
  <si>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</si>
  <si>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</si>
  <si>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</si>
  <si>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</si>
  <si>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</si>
  <si>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</si>
  <si>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</si>
  <si>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</si>
  <si>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</si>
  <si>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</si>
  <si>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</si>
  <si>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</si>
  <si>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</si>
  <si>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</si>
  <si>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</si>
  <si>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</si>
  <si>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</si>
  <si>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</si>
  <si>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</si>
  <si>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</si>
  <si>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</si>
  <si>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</si>
  <si>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</si>
  <si>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</si>
  <si>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</si>
  <si>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</si>
  <si>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</si>
  <si>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</si>
  <si>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</si>
  <si>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</si>
  <si>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</si>
  <si>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</si>
  <si>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</si>
  <si>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</si>
  <si>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</si>
  <si>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</si>
  <si>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</si>
  <si>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</si>
  <si>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</si>
  <si>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</si>
  <si>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</si>
  <si>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</si>
  <si>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</si>
  <si>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</si>
  <si>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</si>
  <si>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</si>
  <si>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</si>
  <si>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</si>
  <si>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</si>
  <si>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</si>
  <si>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</si>
  <si>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</si>
  <si>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</si>
  <si>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</si>
  <si>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</si>
  <si>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</si>
  <si>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</si>
  <si>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</si>
  <si>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</si>
  <si>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</si>
  <si>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</si>
  <si>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</si>
  <si>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</si>
  <si>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</si>
  <si>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</si>
  <si>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</si>
  <si>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</si>
  <si>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</si>
  <si>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</si>
  <si>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</si>
  <si>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</si>
  <si>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</si>
  <si>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</si>
  <si>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</si>
  <si>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</si>
  <si>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</si>
  <si>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</si>
  <si>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</si>
  <si>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</si>
  <si>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</si>
  <si>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</si>
  <si>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</si>
  <si>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</si>
  <si>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</si>
  <si>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</si>
  <si>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</si>
  <si>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</si>
  <si>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</si>
  <si>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</si>
  <si>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</si>
  <si>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</si>
  <si>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</si>
  <si>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</si>
  <si>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</si>
  <si>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</si>
  <si>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</si>
  <si>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</si>
  <si>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</si>
  <si>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</si>
  <si>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</si>
  <si>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</si>
  <si>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</si>
  <si>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</si>
  <si>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</si>
  <si>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</si>
  <si>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</si>
  <si>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</si>
  <si>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</si>
  <si>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</si>
  <si>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</si>
  <si>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</si>
  <si>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</si>
  <si>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</si>
  <si>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</si>
  <si>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</si>
  <si>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</si>
  <si>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</si>
  <si>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</si>
  <si>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</si>
  <si>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</si>
  <si>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</si>
  <si>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</si>
  <si>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</si>
  <si>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</si>
  <si>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</si>
  <si>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</si>
  <si>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</si>
  <si>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</si>
  <si>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</si>
  <si>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</si>
  <si>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</si>
  <si>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</si>
  <si>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</si>
  <si>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</si>
  <si>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</si>
  <si>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</si>
  <si>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</si>
  <si>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</si>
  <si>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</si>
  <si>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</si>
  <si>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</si>
  <si>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</si>
  <si>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</si>
  <si>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</si>
  <si>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</si>
  <si>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</si>
  <si>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</si>
  <si>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</si>
  <si>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</si>
  <si>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</si>
  <si>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</si>
  <si>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</si>
  <si>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</si>
  <si>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</si>
  <si>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</si>
  <si>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</si>
  <si>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</si>
  <si>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</si>
  <si>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</si>
  <si>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</si>
  <si>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</si>
  <si>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</si>
  <si>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</si>
  <si>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</si>
  <si>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</si>
  <si>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</si>
  <si>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</si>
  <si>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</si>
  <si>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</si>
  <si>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</si>
  <si>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</si>
  <si>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</si>
  <si>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</si>
  <si>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</si>
  <si>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</si>
  <si>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</si>
  <si>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</si>
  <si>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</si>
  <si>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</si>
  <si>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</si>
  <si>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</si>
  <si>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</si>
  <si>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</si>
  <si>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</si>
  <si>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</si>
  <si>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</si>
  <si>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</si>
  <si>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</si>
  <si>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</si>
  <si>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</si>
  <si>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</si>
  <si>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</si>
  <si>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</si>
  <si>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</si>
  <si>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</si>
  <si>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</si>
  <si>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</si>
  <si>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</si>
  <si>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</si>
  <si>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</si>
  <si>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</si>
  <si>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</si>
  <si>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</si>
  <si>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</si>
  <si>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</si>
  <si>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</si>
  <si>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</si>
  <si>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</si>
  <si>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</si>
  <si>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</si>
  <si>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</si>
  <si>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</si>
  <si>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</si>
  <si>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</si>
  <si>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</si>
  <si>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</si>
  <si>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</si>
  <si>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</si>
  <si>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</si>
  <si>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</si>
  <si>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</si>
  <si>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</si>
  <si>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</si>
  <si>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</si>
  <si>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</si>
  <si>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</si>
  <si>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</si>
  <si>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</si>
  <si>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</si>
  <si>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</si>
  <si>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</si>
  <si>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</si>
  <si>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</si>
  <si>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</si>
  <si>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</si>
  <si>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</si>
  <si>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</si>
  <si>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</si>
  <si>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</si>
  <si>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</si>
  <si>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</si>
  <si>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</si>
  <si>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</si>
  <si>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</si>
  <si>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</si>
  <si>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</si>
  <si>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</si>
  <si>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</si>
  <si>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</si>
  <si>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</si>
  <si>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</si>
  <si>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</si>
  <si>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</si>
  <si>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</si>
  <si>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</si>
  <si>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</si>
  <si>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</si>
  <si>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</si>
  <si>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</si>
  <si>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</si>
  <si>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</si>
  <si>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</si>
  <si>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</si>
  <si>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</si>
  <si>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</si>
  <si>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</si>
  <si>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</si>
  <si>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</si>
  <si>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</si>
  <si>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</si>
  <si>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</si>
  <si>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</si>
  <si>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</si>
  <si>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</si>
  <si>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</si>
  <si>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</si>
  <si>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</si>
  <si>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</si>
  <si>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</si>
  <si>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</si>
  <si>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</si>
  <si>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</si>
  <si>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</si>
  <si>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</si>
  <si>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</si>
  <si>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</si>
  <si>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</si>
  <si>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</si>
  <si>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</si>
  <si>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</si>
  <si>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</si>
  <si>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</si>
  <si>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</si>
  <si>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</si>
  <si>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</si>
  <si>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</si>
  <si>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</si>
  <si>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</si>
  <si>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</si>
  <si>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</si>
  <si>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</si>
  <si>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</si>
  <si>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</si>
  <si>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</si>
  <si>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</si>
  <si>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</si>
  <si>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</si>
  <si>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</si>
  <si>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</si>
  <si>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</si>
  <si>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</si>
  <si>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</si>
  <si>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</si>
  <si>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</si>
  <si>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</si>
  <si>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</si>
  <si>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</si>
  <si>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</si>
  <si>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</si>
  <si>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</si>
  <si>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</si>
  <si>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</si>
  <si>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</si>
  <si>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</si>
  <si>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</si>
  <si>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</si>
  <si>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</si>
  <si>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</si>
  <si>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</si>
  <si>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</si>
  <si>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</si>
  <si>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</si>
  <si>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</si>
  <si>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</si>
  <si>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</si>
  <si>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</si>
  <si>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</si>
  <si>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</si>
  <si>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</si>
  <si>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</si>
  <si>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</si>
  <si>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</si>
  <si>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</si>
  <si>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</si>
  <si>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</si>
  <si>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</si>
  <si>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</si>
  <si>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</si>
  <si>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</si>
  <si>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</si>
  <si>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</si>
  <si>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</si>
  <si>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</si>
  <si>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</si>
  <si>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</si>
  <si>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</si>
  <si>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</si>
  <si>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</si>
  <si>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</si>
  <si>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</si>
  <si>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</si>
  <si>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</si>
  <si>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</si>
  <si>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</si>
  <si>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</si>
  <si>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</si>
  <si>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</si>
  <si>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</si>
  <si>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</si>
  <si>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</si>
  <si>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</si>
  <si>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</si>
  <si>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</si>
  <si>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</si>
  <si>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</si>
  <si>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</si>
  <si>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</si>
  <si>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</si>
  <si>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</si>
  <si>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</si>
  <si>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</si>
  <si>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</si>
  <si>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</si>
  <si>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</si>
  <si>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</si>
  <si>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</si>
  <si>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</si>
  <si>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</si>
  <si>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</si>
  <si>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</si>
  <si>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</si>
  <si>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</si>
  <si>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</si>
  <si>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</si>
  <si>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</si>
  <si>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</si>
  <si>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</si>
  <si>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</si>
  <si>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</si>
  <si>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</si>
  <si>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</si>
  <si>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</si>
  <si>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</si>
  <si>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</si>
  <si>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</si>
  <si>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</si>
  <si>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</si>
  <si>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</si>
  <si>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</si>
  <si>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</si>
  <si>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</si>
  <si>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</si>
  <si>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</si>
  <si>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</si>
  <si>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</si>
  <si>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</si>
  <si>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</si>
  <si>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</si>
  <si>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</si>
  <si>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</si>
  <si>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</si>
  <si>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</si>
  <si>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</si>
  <si>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</si>
  <si>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</si>
  <si>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</si>
  <si>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</si>
  <si>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</si>
  <si>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</si>
  <si>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</si>
  <si>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</si>
  <si>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</si>
  <si>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</si>
  <si>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</si>
  <si>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</si>
  <si>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</si>
  <si>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</si>
  <si>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</si>
  <si>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</si>
  <si>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</si>
  <si>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</si>
  <si>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</si>
  <si>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</si>
  <si>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</si>
  <si>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</si>
  <si>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</si>
  <si>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</si>
  <si>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</si>
  <si>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</si>
  <si>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</si>
  <si>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</si>
  <si>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</si>
  <si>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</si>
  <si>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</si>
  <si>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</si>
  <si>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</si>
  <si>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</si>
  <si>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</si>
  <si>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</si>
  <si>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</si>
  <si>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</si>
  <si>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</si>
  <si>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</si>
  <si>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</si>
  <si>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</si>
  <si>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</si>
  <si>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</si>
  <si>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</si>
  <si>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</si>
  <si>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</si>
  <si>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</si>
  <si>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</si>
  <si>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</si>
  <si>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</si>
  <si>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</si>
  <si>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</si>
  <si>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</si>
  <si>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</si>
  <si>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</si>
  <si>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</si>
  <si>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</si>
  <si>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</si>
  <si>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</si>
  <si>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</si>
  <si>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</si>
  <si>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</si>
  <si>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</si>
  <si>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</si>
  <si>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</si>
  <si>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</si>
  <si>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</si>
  <si>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</si>
  <si>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</si>
  <si>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</si>
  <si>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</si>
  <si>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</si>
  <si>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</si>
  <si>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</si>
  <si>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</si>
  <si>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</si>
  <si>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</si>
  <si>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</si>
  <si>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</si>
  <si>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</si>
  <si>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</si>
  <si>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</si>
  <si>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</si>
  <si>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</si>
  <si>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</si>
  <si>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</si>
  <si>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</si>
  <si>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</si>
  <si>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</si>
  <si>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</si>
  <si>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</si>
  <si>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</si>
  <si>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</si>
  <si>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</si>
  <si>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</si>
  <si>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</si>
  <si>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</si>
  <si>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</si>
  <si>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</si>
  <si>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</si>
  <si>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</si>
  <si>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</si>
  <si>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</si>
  <si>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</si>
  <si>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</si>
  <si>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</si>
  <si>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</si>
  <si>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</si>
  <si>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</si>
  <si>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</si>
  <si>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</si>
  <si>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</si>
  <si>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</si>
  <si>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</si>
  <si>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</si>
  <si>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</si>
  <si>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</si>
  <si>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</si>
  <si>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</si>
  <si>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</si>
  <si>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</si>
  <si>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</si>
  <si>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</si>
  <si>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</si>
  <si>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</si>
  <si>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</si>
  <si>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</si>
  <si>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</si>
  <si>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</si>
  <si>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</si>
  <si>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</si>
  <si>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</si>
  <si>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</si>
  <si>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</si>
  <si>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</si>
  <si>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</si>
  <si>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</si>
  <si>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</si>
  <si>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</si>
  <si>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</si>
  <si>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</si>
  <si>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</si>
  <si>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</si>
  <si>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</si>
  <si>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</si>
  <si>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</si>
  <si>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</si>
  <si>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</si>
  <si>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</si>
  <si>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</si>
  <si>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</si>
  <si>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</si>
  <si>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</si>
  <si>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</si>
  <si>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</si>
  <si>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</si>
  <si>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</si>
  <si>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</si>
  <si>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</si>
  <si>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</si>
  <si>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</si>
  <si>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</si>
  <si>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</si>
  <si>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</si>
  <si>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</si>
  <si>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</si>
  <si>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</si>
  <si>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</si>
  <si>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</si>
  <si>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</si>
  <si>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</si>
  <si>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</si>
  <si>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</si>
  <si>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</si>
  <si>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</si>
  <si>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</si>
  <si>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</si>
  <si>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</si>
  <si>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</si>
  <si>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</si>
  <si>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</si>
  <si>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</si>
  <si>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</si>
  <si>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</si>
  <si>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</si>
  <si>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</si>
  <si>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</si>
  <si>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</si>
  <si>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</si>
  <si>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</si>
  <si>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</si>
  <si>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</si>
  <si>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</si>
  <si>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</si>
  <si>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</si>
  <si>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</si>
  <si>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</si>
  <si>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</si>
  <si>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</si>
  <si>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</si>
  <si>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</si>
  <si>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</si>
  <si>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</si>
  <si>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</si>
  <si>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</si>
  <si>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</si>
  <si>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</si>
  <si>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</si>
  <si>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</si>
  <si>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</si>
  <si>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</si>
  <si>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</si>
  <si>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</si>
  <si>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</si>
  <si>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</si>
  <si>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</si>
  <si>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</si>
  <si>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</si>
  <si>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</si>
  <si>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</si>
  <si>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</si>
  <si>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</si>
  <si>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</si>
  <si>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</si>
  <si>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</si>
  <si>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</si>
  <si>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</si>
  <si>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</si>
  <si>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</si>
  <si>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</si>
  <si>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</si>
  <si>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</si>
  <si>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</si>
  <si>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</si>
  <si>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</si>
  <si>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</si>
  <si>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</si>
  <si>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</si>
  <si>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</si>
  <si>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</si>
  <si>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</si>
  <si>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</si>
  <si>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</si>
  <si>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</si>
  <si>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</si>
  <si>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</si>
  <si>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</si>
  <si>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</si>
  <si>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</si>
  <si>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</si>
  <si>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</si>
  <si>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</si>
  <si>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</si>
  <si>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</si>
  <si>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</si>
  <si>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</si>
  <si>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</si>
  <si>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</si>
  <si>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</si>
  <si>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</si>
  <si>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</si>
  <si>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</si>
  <si>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</si>
  <si>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</si>
  <si>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</si>
  <si>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</si>
  <si>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</si>
  <si>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</si>
  <si>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</si>
  <si>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</si>
  <si>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</si>
  <si>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</si>
  <si>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</si>
  <si>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</si>
  <si>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</si>
  <si>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</si>
  <si>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</si>
  <si>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</si>
  <si>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</si>
  <si>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</si>
  <si>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</si>
  <si>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</si>
  <si>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</si>
  <si>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</si>
  <si>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</si>
  <si>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</si>
  <si>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</si>
  <si>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</si>
  <si>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</si>
  <si>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</si>
  <si>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</si>
  <si>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</si>
  <si>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</si>
  <si>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</si>
  <si>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</si>
  <si>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</si>
  <si>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</si>
  <si>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</si>
  <si>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</si>
  <si>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</si>
  <si>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</si>
  <si>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</si>
  <si>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</si>
  <si>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</si>
  <si>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</si>
  <si>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</si>
  <si>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</si>
  <si>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</si>
  <si>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</si>
  <si>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</si>
  <si>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</si>
  <si>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</si>
  <si>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</si>
  <si>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</si>
  <si>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</si>
  <si>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</si>
  <si>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</si>
  <si>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</si>
  <si>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</si>
  <si>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</si>
  <si>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</si>
  <si>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</si>
  <si>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</si>
  <si>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</si>
  <si>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</si>
  <si>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</si>
  <si>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</si>
  <si>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</si>
  <si>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</si>
  <si>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</si>
  <si>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</si>
  <si>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</si>
  <si>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</si>
  <si>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</si>
  <si>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</si>
  <si>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</si>
  <si>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</si>
  <si>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</si>
  <si>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</si>
  <si>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</si>
  <si>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</si>
  <si>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</si>
  <si>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</si>
  <si>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</si>
  <si>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</si>
  <si>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</si>
  <si>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</si>
  <si>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</si>
  <si>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</si>
  <si>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</si>
  <si>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</si>
  <si>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</si>
  <si>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</si>
  <si>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</si>
  <si>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</si>
  <si>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</si>
  <si>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</si>
  <si>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</si>
  <si>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</si>
  <si>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</si>
  <si>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</si>
  <si>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</si>
  <si>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</si>
  <si>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</si>
  <si>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</si>
  <si>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</si>
  <si>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</si>
  <si>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</si>
  <si>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</si>
  <si>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</si>
  <si>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</si>
  <si>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</si>
  <si>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</si>
  <si>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</si>
  <si>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</si>
  <si>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</si>
  <si>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</si>
  <si>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</si>
  <si>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</si>
  <si>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</si>
  <si>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</si>
  <si>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</si>
  <si>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</si>
  <si>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</si>
  <si>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</si>
  <si>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</si>
  <si>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</si>
  <si>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</si>
  <si>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</si>
  <si>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</si>
  <si>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</si>
  <si>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</si>
  <si>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</si>
  <si>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</si>
  <si>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</si>
  <si>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</si>
  <si>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</si>
  <si>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</si>
  <si>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</si>
  <si>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</si>
  <si>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</si>
  <si>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</si>
  <si>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</si>
  <si>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</si>
  <si>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</si>
  <si>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</si>
  <si>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</si>
  <si>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</si>
  <si>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</si>
  <si>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</si>
  <si>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</si>
  <si>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</si>
  <si>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</si>
  <si>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</si>
  <si>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</si>
  <si>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</si>
  <si>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</si>
  <si>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</si>
  <si>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</si>
  <si>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</si>
  <si>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</si>
  <si>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</si>
  <si>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</si>
  <si>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</si>
  <si>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</si>
  <si>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</si>
  <si>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</si>
  <si>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</si>
  <si>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</si>
  <si>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</si>
  <si>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</si>
  <si>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</si>
  <si>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</si>
  <si>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</si>
  <si>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</si>
  <si>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</si>
  <si>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</si>
  <si>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</si>
  <si>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</si>
  <si>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</si>
  <si>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</si>
  <si>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</si>
  <si>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</si>
  <si>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</si>
  <si>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</si>
  <si>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</si>
  <si>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</si>
  <si>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</si>
  <si>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</si>
  <si>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</si>
  <si>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</si>
  <si>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</si>
  <si>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</si>
  <si>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</si>
  <si>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</si>
  <si>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</si>
  <si>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</si>
  <si>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</si>
  <si>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</si>
  <si>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</si>
  <si>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</si>
  <si>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</si>
  <si>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</si>
  <si>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</si>
  <si>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</si>
  <si>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</si>
  <si>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</si>
  <si>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</si>
  <si>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</si>
  <si>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</si>
  <si>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</si>
  <si>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</si>
  <si>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</si>
  <si>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</si>
  <si>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</si>
  <si>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</si>
  <si>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</si>
  <si>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</si>
  <si>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</si>
  <si>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</si>
  <si>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</si>
  <si>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</si>
  <si>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</si>
  <si>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</si>
  <si>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</si>
  <si>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</si>
  <si>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</si>
  <si>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</si>
  <si>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</si>
  <si>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</si>
  <si>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</si>
  <si>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</si>
  <si>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</si>
  <si>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</si>
  <si>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</si>
  <si>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</si>
  <si>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</si>
  <si>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</si>
  <si>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</si>
  <si>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</si>
  <si>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</si>
  <si>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</si>
  <si>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</si>
  <si>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</si>
  <si>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</si>
  <si>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</si>
  <si>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</si>
  <si>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</si>
  <si>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</si>
  <si>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</si>
  <si>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</si>
  <si>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</si>
  <si>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</si>
  <si>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</si>
  <si>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</si>
  <si>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</si>
  <si>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</si>
  <si>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</si>
  <si>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</si>
  <si>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</si>
  <si>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</si>
  <si>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</si>
  <si>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</si>
  <si>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</si>
  <si>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</si>
  <si>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</si>
  <si>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</si>
  <si>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</si>
  <si>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</si>
  <si>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</si>
  <si>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</si>
  <si>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</si>
  <si>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</si>
  <si>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</si>
  <si>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</si>
  <si>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</si>
  <si>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</si>
  <si>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</si>
  <si>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</si>
  <si>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</si>
  <si>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</si>
  <si>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</si>
  <si>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</si>
  <si>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</si>
  <si>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</si>
  <si>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</si>
  <si>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</si>
  <si>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</si>
  <si>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</si>
  <si>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</si>
  <si>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</si>
  <si>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</si>
  <si>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</si>
  <si>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</si>
  <si>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</si>
  <si>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</si>
  <si>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</si>
  <si>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</si>
  <si>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</si>
  <si>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</si>
  <si>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</si>
  <si>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</si>
  <si>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</si>
  <si>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</si>
  <si>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</si>
  <si>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</si>
  <si>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</si>
  <si>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</si>
  <si>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</si>
  <si>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</si>
  <si>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</si>
  <si>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</si>
  <si>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</si>
  <si>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</si>
  <si>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</si>
  <si>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</si>
  <si>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</si>
  <si>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</si>
  <si>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</si>
  <si>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</si>
  <si>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</si>
  <si>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</si>
  <si>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</si>
  <si>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</si>
  <si>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</si>
  <si>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</si>
  <si>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</si>
  <si>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</si>
  <si>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</si>
  <si>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</si>
  <si>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</si>
  <si>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</si>
  <si>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</si>
  <si>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</si>
  <si>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</si>
  <si>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</si>
  <si>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</si>
  <si>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</si>
  <si>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</si>
  <si>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</si>
  <si>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</si>
  <si>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</si>
  <si>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</si>
  <si>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</si>
  <si>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</si>
  <si>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</si>
  <si>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</si>
  <si>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</si>
  <si>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</si>
  <si>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</si>
  <si>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</si>
  <si>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</si>
  <si>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</si>
  <si>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</si>
  <si>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</si>
  <si>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</si>
  <si>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</si>
  <si>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</si>
  <si>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</si>
  <si>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</si>
  <si>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</si>
  <si>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</si>
  <si>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</si>
  <si>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</si>
  <si>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</si>
  <si>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</si>
  <si>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</si>
  <si>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</si>
  <si>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</si>
  <si>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</si>
  <si>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</si>
  <si>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</si>
  <si>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</si>
  <si>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</si>
  <si>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</si>
  <si>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</si>
  <si>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</si>
  <si>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</si>
  <si>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</si>
  <si>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</si>
  <si>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</si>
  <si>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</si>
  <si>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</si>
  <si>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</si>
  <si>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</si>
  <si>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</si>
  <si>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</si>
  <si>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</si>
  <si>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</si>
  <si>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</si>
  <si>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</si>
  <si>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</si>
  <si>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</si>
  <si>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</si>
  <si>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</si>
  <si>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</si>
  <si>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</si>
  <si>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</si>
  <si>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</si>
  <si>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</si>
  <si>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</si>
  <si>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</si>
  <si>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</si>
  <si>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</si>
  <si>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</si>
  <si>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</si>
  <si>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</si>
  <si>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</si>
  <si>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</si>
  <si>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</si>
  <si>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</si>
  <si>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</si>
  <si>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</si>
  <si>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</si>
  <si>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</si>
  <si>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</si>
  <si>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</si>
  <si>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</si>
  <si>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</si>
  <si>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</si>
  <si>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</si>
  <si>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</si>
  <si>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</si>
  <si>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</si>
  <si>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</si>
  <si>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</si>
  <si>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</si>
  <si>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</si>
  <si>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</si>
  <si>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</si>
  <si>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</si>
  <si>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</si>
  <si>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</si>
  <si>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</si>
  <si>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</si>
  <si>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</si>
  <si>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</si>
  <si>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</si>
  <si>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</si>
  <si>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</si>
  <si>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</si>
  <si>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</si>
  <si>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</si>
  <si>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</si>
  <si>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</si>
  <si>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</si>
  <si>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</si>
  <si>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</si>
  <si>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</si>
  <si>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</si>
  <si>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</si>
  <si>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</si>
  <si>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</si>
  <si>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</si>
  <si>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</si>
  <si>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</si>
  <si>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</si>
  <si>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</si>
  <si>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</si>
  <si>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</si>
  <si>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</si>
  <si>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</si>
  <si>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</si>
  <si>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</si>
  <si>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</si>
  <si>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</si>
  <si>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</si>
  <si>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</si>
  <si>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</si>
  <si>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</si>
  <si>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</si>
  <si>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</si>
  <si>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</si>
  <si>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</si>
  <si>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</si>
  <si>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</si>
  <si>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</si>
  <si>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</si>
  <si>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</si>
  <si>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</si>
  <si>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</si>
  <si>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</si>
  <si>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</si>
  <si>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</si>
  <si>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</si>
  <si>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</si>
  <si>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</si>
  <si>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</si>
  <si>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</si>
  <si>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</si>
  <si>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</si>
  <si>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</si>
  <si>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</si>
  <si>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</si>
  <si>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</si>
  <si>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</si>
  <si>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</si>
  <si>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</si>
  <si>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</si>
  <si>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</si>
  <si>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</si>
  <si>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</si>
  <si>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</si>
  <si>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</si>
  <si>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</si>
  <si>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</si>
  <si>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</si>
  <si>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</si>
  <si>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</si>
  <si>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</si>
  <si>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</si>
  <si>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</si>
  <si>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</si>
  <si>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</si>
  <si>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</si>
  <si>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</si>
  <si>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</si>
  <si>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</si>
  <si>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</si>
  <si>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</si>
  <si>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</si>
  <si>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</si>
  <si>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</si>
  <si>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</si>
  <si>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</si>
  <si>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</si>
  <si>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</si>
  <si>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</si>
  <si>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</si>
  <si>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</si>
  <si>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</si>
  <si>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</si>
  <si>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</si>
  <si>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</si>
  <si>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</si>
  <si>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</si>
  <si>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</si>
  <si>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</si>
  <si>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</si>
  <si>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</si>
  <si>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</si>
  <si>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</si>
  <si>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</si>
  <si>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</si>
  <si>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</si>
  <si>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</si>
  <si>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</si>
  <si>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</si>
  <si>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</si>
  <si>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</si>
  <si>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</si>
  <si>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</si>
  <si>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</si>
  <si>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</si>
  <si>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</si>
  <si>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</si>
  <si>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</si>
  <si>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</si>
  <si>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</si>
  <si>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</si>
  <si>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</si>
  <si>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</si>
  <si>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</si>
  <si>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</si>
  <si>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</si>
  <si>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</si>
  <si>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</si>
  <si>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</si>
  <si>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</si>
  <si>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</si>
  <si>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</si>
  <si>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</si>
  <si>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</si>
  <si>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</si>
  <si>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</si>
  <si>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</si>
  <si>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</si>
  <si>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</si>
  <si>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</si>
  <si>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</si>
  <si>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</si>
  <si>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</si>
  <si>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</si>
  <si>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</si>
  <si>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</si>
  <si>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</si>
  <si>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</si>
  <si>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</si>
  <si>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</si>
  <si>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</si>
  <si>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</si>
  <si>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</si>
  <si>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</si>
  <si>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</si>
  <si>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</si>
  <si>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</si>
  <si>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</si>
  <si>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</si>
  <si>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</si>
  <si>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</si>
  <si>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</si>
  <si>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</si>
  <si>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</si>
  <si>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</si>
  <si>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</si>
  <si>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</si>
  <si>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</si>
  <si>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</si>
  <si>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</si>
  <si>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</si>
  <si>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</si>
  <si>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</si>
  <si>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</si>
  <si>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</si>
  <si>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</si>
  <si>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</si>
  <si>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</si>
  <si>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</si>
  <si>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</si>
  <si>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</si>
  <si>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</si>
  <si>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</si>
  <si>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</si>
  <si>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</si>
  <si>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</si>
  <si>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</si>
  <si>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</si>
  <si>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</si>
  <si>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</si>
  <si>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</si>
  <si>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</si>
  <si>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</si>
  <si>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</si>
  <si>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</si>
  <si>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</si>
  <si>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</si>
  <si>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</si>
  <si>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</si>
  <si>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</si>
  <si>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</si>
  <si>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</si>
  <si>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</si>
  <si>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</si>
  <si>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</si>
  <si>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</si>
  <si>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</si>
  <si>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</si>
  <si>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</si>
  <si>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</si>
  <si>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</si>
  <si>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</si>
  <si>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</si>
  <si>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</si>
  <si>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</si>
  <si>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</si>
  <si>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</si>
  <si>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</si>
  <si>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</si>
  <si>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</si>
  <si>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</si>
  <si>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</si>
  <si>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</si>
  <si>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</si>
  <si>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</si>
  <si>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</si>
  <si>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</si>
  <si>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</si>
  <si>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</si>
  <si>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</si>
  <si>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</si>
  <si>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</si>
  <si>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</si>
  <si>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</si>
  <si>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</si>
  <si>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</si>
  <si>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</si>
  <si>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</si>
  <si>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</si>
  <si>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</si>
  <si>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</si>
  <si>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</si>
  <si>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</si>
  <si>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</si>
  <si>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</si>
  <si>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</si>
  <si>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</si>
  <si>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</si>
  <si>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</si>
  <si>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</si>
  <si>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</si>
  <si>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</si>
  <si>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</si>
  <si>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</si>
  <si>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</si>
  <si>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</si>
  <si>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</si>
  <si>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</si>
  <si>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</si>
  <si>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</si>
  <si>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</si>
  <si>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</si>
  <si>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</si>
  <si>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</si>
  <si>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</si>
  <si>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</si>
  <si>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</si>
  <si>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</si>
  <si>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</si>
  <si>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</si>
  <si>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</si>
  <si>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</si>
  <si>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</si>
  <si>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</si>
  <si>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</si>
  <si>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</si>
  <si>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</si>
  <si>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</si>
  <si>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</si>
  <si>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</si>
  <si>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</si>
  <si>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</si>
  <si>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</si>
  <si>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</si>
  <si>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</si>
  <si>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</si>
  <si>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</si>
  <si>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</si>
  <si>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</si>
  <si>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</si>
  <si>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</si>
  <si>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</si>
  <si>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</si>
  <si>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</si>
  <si>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</si>
  <si>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</si>
  <si>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</si>
  <si>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</si>
  <si>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</si>
  <si>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</si>
  <si>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</si>
  <si>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</si>
  <si>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</si>
  <si>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</si>
  <si>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</si>
  <si>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</si>
  <si>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</si>
  <si>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</si>
  <si>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</si>
  <si>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</si>
  <si>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</si>
  <si>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</si>
  <si>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</si>
  <si>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</si>
  <si>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</si>
  <si>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</si>
  <si>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</si>
  <si>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</si>
  <si>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</si>
  <si>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</si>
  <si>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</si>
  <si>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</si>
  <si>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</si>
  <si>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</si>
  <si>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</si>
  <si>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</si>
  <si>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</si>
  <si>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</si>
  <si>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</si>
  <si>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</si>
  <si>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</si>
  <si>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</si>
  <si>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</si>
  <si>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</si>
  <si>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</si>
  <si>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</si>
  <si>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</si>
  <si>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</si>
  <si>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</si>
  <si>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</si>
  <si>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</si>
  <si>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</si>
  <si>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</si>
  <si>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</si>
  <si>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</si>
  <si>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</si>
  <si>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</si>
  <si>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</si>
  <si>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</si>
  <si>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</si>
  <si>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</si>
  <si>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</si>
  <si>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</si>
  <si>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</si>
  <si>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</si>
  <si>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</si>
  <si>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</si>
  <si>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</si>
  <si>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</si>
  <si>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</si>
  <si>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</si>
  <si>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</si>
  <si>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</si>
  <si>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</si>
  <si>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</si>
  <si>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</si>
  <si>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</si>
  <si>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</si>
  <si>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</si>
  <si>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</si>
  <si>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</si>
  <si>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</si>
  <si>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</si>
  <si>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</si>
  <si>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</si>
  <si>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</si>
  <si>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</si>
  <si>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</si>
  <si>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</si>
  <si>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</si>
  <si>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</si>
  <si>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</si>
  <si>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</si>
  <si>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</si>
  <si>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</si>
  <si>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</si>
  <si>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</si>
  <si>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</si>
  <si>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</si>
  <si>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</si>
  <si>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</si>
  <si>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</si>
  <si>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</si>
  <si>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</si>
  <si>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</si>
  <si>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</si>
  <si>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</si>
  <si>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</si>
  <si>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</si>
  <si>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</si>
  <si>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</si>
  <si>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</si>
  <si>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</si>
  <si>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</si>
  <si>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</si>
  <si>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</si>
  <si>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</si>
  <si>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</si>
  <si>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</si>
  <si>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</si>
  <si>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</si>
  <si>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</si>
  <si>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</si>
  <si>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</si>
  <si>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</si>
  <si>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</si>
  <si>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</si>
  <si>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</si>
  <si>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</si>
  <si>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</si>
  <si>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</si>
  <si>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</si>
  <si>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</si>
  <si>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</si>
  <si>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</si>
  <si>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</si>
  <si>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</si>
  <si>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</si>
  <si>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</si>
  <si>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</si>
  <si>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</si>
  <si>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</si>
  <si>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</si>
  <si>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</si>
  <si>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</si>
  <si>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</si>
  <si>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</si>
  <si>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</si>
  <si>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</si>
  <si>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</si>
  <si>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</si>
  <si>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</si>
  <si>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</si>
  <si>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</si>
  <si>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</si>
  <si>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</si>
  <si>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</si>
  <si>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</si>
  <si>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</si>
  <si>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</si>
  <si>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</si>
  <si>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</si>
  <si>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</si>
  <si>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</si>
  <si>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</si>
  <si>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</si>
  <si>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</si>
  <si>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</si>
  <si>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</si>
  <si>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</si>
  <si>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</si>
  <si>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</si>
  <si>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</si>
  <si>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</si>
  <si>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</si>
  <si>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</si>
  <si>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</si>
  <si>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</si>
  <si>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</si>
  <si>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</si>
  <si>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</si>
  <si>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</si>
  <si>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</si>
  <si>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</si>
  <si>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</si>
  <si>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</si>
  <si>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</si>
  <si>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</si>
  <si>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</si>
  <si>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</si>
  <si>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</si>
  <si>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</si>
  <si>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</si>
  <si>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</si>
  <si>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</si>
  <si>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</si>
  <si>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</si>
  <si>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</si>
  <si>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</si>
  <si>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</si>
  <si>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</si>
  <si>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</si>
  <si>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</si>
  <si>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</si>
  <si>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</si>
  <si>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</si>
  <si>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</si>
  <si>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</si>
  <si>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</si>
  <si>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</si>
  <si>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</si>
  <si>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</si>
  <si>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</si>
  <si>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</si>
  <si>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</si>
  <si>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</si>
  <si>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</si>
  <si>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</si>
  <si>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</si>
  <si>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</si>
  <si>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</si>
  <si>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</si>
  <si>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</si>
  <si>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</si>
  <si>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</si>
  <si>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</si>
  <si>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</si>
  <si>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</si>
  <si>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</si>
  <si>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</si>
  <si>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</si>
  <si>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</si>
  <si>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</si>
  <si>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</si>
  <si>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</si>
  <si>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</si>
  <si>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</si>
  <si>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</si>
  <si>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</si>
  <si>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</si>
  <si>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</si>
  <si>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</si>
  <si>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</si>
  <si>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</si>
  <si>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</si>
  <si>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</si>
  <si>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</si>
  <si>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</si>
  <si>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</si>
  <si>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</si>
  <si>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</si>
  <si>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</si>
  <si>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</si>
  <si>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</si>
  <si>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</si>
  <si>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</si>
  <si>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</si>
  <si>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</si>
  <si>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</si>
  <si>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</si>
  <si>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</si>
  <si>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</si>
  <si>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</si>
  <si>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</si>
  <si>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</si>
  <si>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</si>
  <si>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</si>
  <si>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</si>
  <si>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</si>
  <si>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</si>
  <si>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</si>
  <si>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</si>
  <si>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</si>
  <si>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</si>
  <si>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</si>
  <si>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</si>
  <si>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</si>
  <si>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</si>
  <si>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</si>
  <si>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</si>
  <si>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</si>
  <si>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</si>
  <si>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</si>
  <si>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</si>
  <si>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</si>
  <si>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</si>
  <si>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</si>
  <si>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</si>
  <si>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</si>
  <si>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</si>
  <si>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</si>
  <si>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</si>
  <si>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</si>
  <si>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</si>
  <si>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</si>
  <si>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</si>
  <si>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</si>
  <si>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</si>
  <si>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</si>
  <si>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</si>
  <si>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</si>
  <si>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</si>
  <si>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</si>
  <si>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</si>
  <si>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</si>
  <si>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</si>
  <si>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</si>
  <si>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</si>
  <si>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</si>
  <si>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</si>
  <si>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</si>
  <si>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</si>
  <si>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</si>
  <si>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</si>
  <si>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</si>
  <si>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</si>
  <si>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</si>
  <si>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</si>
  <si>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</si>
  <si>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</si>
  <si>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</si>
  <si>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</si>
  <si>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</si>
  <si>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</si>
  <si>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</si>
  <si>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</si>
  <si>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</si>
  <si>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</si>
  <si>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</si>
  <si>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</si>
  <si>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</si>
  <si>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</si>
  <si>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</si>
  <si>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</si>
  <si>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</si>
  <si>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</si>
  <si>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</si>
  <si>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</si>
  <si>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</si>
  <si>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</si>
  <si>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</si>
  <si>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</si>
  <si>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</si>
  <si>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</si>
  <si>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</si>
  <si>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</si>
  <si>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</si>
  <si>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</si>
  <si>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</si>
  <si>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</si>
  <si>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</si>
  <si>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</si>
  <si>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</si>
  <si>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</si>
  <si>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</si>
  <si>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</si>
  <si>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</si>
  <si>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</si>
  <si>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</si>
  <si>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</si>
  <si>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</si>
  <si>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</si>
  <si>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</si>
  <si>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</si>
  <si>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</si>
  <si>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</si>
  <si>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</si>
  <si>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</si>
  <si>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</si>
  <si>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</si>
  <si>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</si>
  <si>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</si>
  <si>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</si>
  <si>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</si>
  <si>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</si>
  <si>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</si>
  <si>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</si>
  <si>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</si>
  <si>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</si>
  <si>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</si>
  <si>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</si>
  <si>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</si>
  <si>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</si>
  <si>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</si>
  <si>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</si>
  <si>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</si>
  <si>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</si>
  <si>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</si>
  <si>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</si>
  <si>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</si>
  <si>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</si>
  <si>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</si>
  <si>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</si>
  <si>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</si>
  <si>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</si>
  <si>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</si>
  <si>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</si>
  <si>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</si>
  <si>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</si>
  <si>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</si>
  <si>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</si>
  <si>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</si>
  <si>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</si>
  <si>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</si>
  <si>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</si>
  <si>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</si>
  <si>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</si>
  <si>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</si>
  <si>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</si>
  <si>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</si>
  <si>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</si>
  <si>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</si>
  <si>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</si>
  <si>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</si>
  <si>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</si>
  <si>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</si>
  <si>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</si>
  <si>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</si>
  <si>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</si>
  <si>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</si>
  <si>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</si>
  <si>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</si>
  <si>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</si>
  <si>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</si>
  <si>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</si>
  <si>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</si>
  <si>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</si>
  <si>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</si>
  <si>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</si>
  <si>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</si>
  <si>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</si>
  <si>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</si>
  <si>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</si>
  <si>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</si>
  <si>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</si>
  <si>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</si>
  <si>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</si>
  <si>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</si>
  <si>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</si>
  <si>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</si>
  <si>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</si>
  <si>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</si>
  <si>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</si>
  <si>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</si>
  <si>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</si>
  <si>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</si>
  <si>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</si>
  <si>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</si>
  <si>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</si>
  <si>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</si>
  <si>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</si>
  <si>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</si>
  <si>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</si>
  <si>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</si>
  <si>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</si>
  <si>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</si>
  <si>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</si>
  <si>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</si>
  <si>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</si>
  <si>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</si>
  <si>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</si>
  <si>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</si>
  <si>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</si>
  <si>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</si>
  <si>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</si>
  <si>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</si>
  <si>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</si>
  <si>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</si>
  <si>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</si>
  <si>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</si>
  <si>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</si>
  <si>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</si>
  <si>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</si>
  <si>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</si>
  <si>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</si>
  <si>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</si>
  <si>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</si>
  <si>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</si>
  <si>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</si>
  <si>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</si>
  <si>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</si>
  <si>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</si>
  <si>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</si>
  <si>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</si>
  <si>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</si>
  <si>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</si>
  <si>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</si>
  <si>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</si>
  <si>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</si>
  <si>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</si>
  <si>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</si>
  <si>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</si>
  <si>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</si>
  <si>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</si>
  <si>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</si>
  <si>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</si>
  <si>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</si>
  <si>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</si>
  <si>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</si>
  <si>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</si>
  <si>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</si>
  <si>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</si>
  <si>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</si>
  <si>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</si>
  <si>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</si>
  <si>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</si>
  <si>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</si>
  <si>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</si>
  <si>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</si>
  <si>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</si>
  <si>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</si>
  <si>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</si>
  <si>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</si>
  <si>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</si>
  <si>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</si>
  <si>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</si>
  <si>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</si>
  <si>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</si>
  <si>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</si>
  <si>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</si>
  <si>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</si>
  <si>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</si>
  <si>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</si>
  <si>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</si>
  <si>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</si>
  <si>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</si>
  <si>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</si>
  <si>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</si>
  <si>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</si>
  <si>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</si>
  <si>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</si>
  <si>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</si>
  <si>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</si>
  <si>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</si>
  <si>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</si>
  <si>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</si>
  <si>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</si>
  <si>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</si>
  <si>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</si>
  <si>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</si>
  <si>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</si>
  <si>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</si>
  <si>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</si>
  <si>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</si>
  <si>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</si>
  <si>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</si>
  <si>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</si>
  <si>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</si>
  <si>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</si>
  <si>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</si>
  <si>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</si>
  <si>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</si>
  <si>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</si>
  <si>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</si>
  <si>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</si>
  <si>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</si>
  <si>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</si>
  <si>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</si>
  <si>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</si>
  <si>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</si>
  <si>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</si>
  <si>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</si>
  <si>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</si>
  <si>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</si>
  <si>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</si>
  <si>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</si>
  <si>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</si>
  <si>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</si>
  <si>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</si>
  <si>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</si>
  <si>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</si>
  <si>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</si>
  <si>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</si>
  <si>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</si>
  <si>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</si>
  <si>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</si>
  <si>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</si>
  <si>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</si>
  <si>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</si>
  <si>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</si>
  <si>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</si>
  <si>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</si>
  <si>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</si>
  <si>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</si>
  <si>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</si>
  <si>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</si>
  <si>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</si>
  <si>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</si>
  <si>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</si>
  <si>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</si>
  <si>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</si>
  <si>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</si>
  <si>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</si>
  <si>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</si>
  <si>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</si>
  <si>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</si>
  <si>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</si>
  <si>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</si>
  <si>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</si>
  <si>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</si>
  <si>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</si>
  <si>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</si>
  <si>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</si>
  <si>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</si>
  <si>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</si>
  <si>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</si>
  <si>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</si>
  <si>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</si>
  <si>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</si>
  <si>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</si>
  <si>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</si>
  <si>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</si>
  <si>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</si>
  <si>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</si>
  <si>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</si>
  <si>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</si>
  <si>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</si>
  <si>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</si>
  <si>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</si>
  <si>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</si>
  <si>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</si>
  <si>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</si>
  <si>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</si>
  <si>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</si>
  <si>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</si>
  <si>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</si>
  <si>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</si>
  <si>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</si>
  <si>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</si>
  <si>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</si>
  <si>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</si>
  <si>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</si>
  <si>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</si>
  <si>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</si>
  <si>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</si>
  <si>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</si>
  <si>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</si>
  <si>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</si>
  <si>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</si>
  <si>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</si>
  <si>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</si>
  <si>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</si>
  <si>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</si>
  <si>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</si>
  <si>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</si>
  <si>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</si>
  <si>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</si>
  <si>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</si>
  <si>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</si>
  <si>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</si>
  <si>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</si>
  <si>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</si>
  <si>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</si>
  <si>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</si>
  <si>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</si>
  <si>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</si>
  <si>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</si>
  <si>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</si>
  <si>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</si>
  <si>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</si>
  <si>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</si>
  <si>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</si>
  <si>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</si>
  <si>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</si>
  <si>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</si>
  <si>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</si>
  <si>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</si>
  <si>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</si>
  <si>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</si>
  <si>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</si>
  <si>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</si>
  <si>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</si>
  <si>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</si>
  <si>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</si>
  <si>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</si>
  <si>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</si>
  <si>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</si>
  <si>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</si>
  <si>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</si>
  <si>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</si>
  <si>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</si>
  <si>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</si>
  <si>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</si>
  <si>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</si>
  <si>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</si>
  <si>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</si>
  <si>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</si>
  <si>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</si>
  <si>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</si>
  <si>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</si>
  <si>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</si>
  <si>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</si>
  <si>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</si>
  <si>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</si>
  <si>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</si>
  <si>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</si>
  <si>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</si>
  <si>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</si>
  <si>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</si>
  <si>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</si>
  <si>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</si>
  <si>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</si>
  <si>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</si>
  <si>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</si>
  <si>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</si>
  <si>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</si>
  <si>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</si>
  <si>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</si>
  <si>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</si>
  <si>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</si>
  <si>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</si>
  <si>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</si>
  <si>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</si>
  <si>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</si>
  <si>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</si>
  <si>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</si>
  <si>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</si>
  <si>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</si>
  <si>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</si>
  <si>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</si>
  <si>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</si>
  <si>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</si>
  <si>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</si>
  <si>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</si>
  <si>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</si>
  <si>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</si>
  <si>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</si>
  <si>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</si>
  <si>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</si>
  <si>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</si>
  <si>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</si>
  <si>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</si>
  <si>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</si>
  <si>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</si>
  <si>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</si>
  <si>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</si>
  <si>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</si>
  <si>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</si>
  <si>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</si>
  <si>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</si>
  <si>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</si>
  <si>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</si>
  <si>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</si>
  <si>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</si>
  <si>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</si>
  <si>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</si>
  <si>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</si>
  <si>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</si>
  <si>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</si>
  <si>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</si>
  <si>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</si>
  <si>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</si>
  <si>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</si>
  <si>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</si>
  <si>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</si>
  <si>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</si>
  <si>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</si>
  <si>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</si>
  <si>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</si>
  <si>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</si>
  <si>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</si>
  <si>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</si>
  <si>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</si>
  <si>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</si>
  <si>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</si>
  <si>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</si>
  <si>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</si>
  <si>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</si>
  <si>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</si>
  <si>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</si>
  <si>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</si>
  <si>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</si>
  <si>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</si>
  <si>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</si>
  <si>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</si>
  <si>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</si>
  <si>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</si>
  <si>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</si>
  <si>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</si>
  <si>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</si>
  <si>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</si>
  <si>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</si>
  <si>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</si>
  <si>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</si>
  <si>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</si>
  <si>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</si>
  <si>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</si>
  <si>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</si>
  <si>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</si>
  <si>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</si>
  <si>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</si>
  <si>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</si>
  <si>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</si>
  <si>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</si>
  <si>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</si>
  <si>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</si>
  <si>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</si>
  <si>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</si>
  <si>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</si>
  <si>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</si>
  <si>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</si>
  <si>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</si>
  <si>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</si>
  <si>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</si>
  <si>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</si>
  <si>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</si>
  <si>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</si>
  <si>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</si>
  <si>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</si>
  <si>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</si>
  <si>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</si>
  <si>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</si>
  <si>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</si>
  <si>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</si>
  <si>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</si>
  <si>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</si>
  <si>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</si>
  <si>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</si>
  <si>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</si>
  <si>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</si>
  <si>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</si>
  <si>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</si>
  <si>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</si>
  <si>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</si>
  <si>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</si>
  <si>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</si>
  <si>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</si>
  <si>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</si>
  <si>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</si>
  <si>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</si>
  <si>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</si>
  <si>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</si>
  <si>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</si>
  <si>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</si>
  <si>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</si>
  <si>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</si>
  <si>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</si>
  <si>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</si>
  <si>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</si>
  <si>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</si>
  <si>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</si>
  <si>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</si>
  <si>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</si>
  <si>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</si>
  <si>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</si>
  <si>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</si>
  <si>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</si>
  <si>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</si>
  <si>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</si>
  <si>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</si>
  <si>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</si>
  <si>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</si>
  <si>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</si>
  <si>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</si>
  <si>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</si>
  <si>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</si>
  <si>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</si>
  <si>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</si>
  <si>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</si>
  <si>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</si>
  <si>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</si>
  <si>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</si>
  <si>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</si>
  <si>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</si>
  <si>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</si>
  <si>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</si>
  <si>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</si>
  <si>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</si>
  <si>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</si>
  <si>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</si>
  <si>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</si>
  <si>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</si>
  <si>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</si>
  <si>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</si>
  <si>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</si>
  <si>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</si>
  <si>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</si>
  <si>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</si>
  <si>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</si>
  <si>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</si>
  <si>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</si>
  <si>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</si>
  <si>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</si>
  <si>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</si>
  <si>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</si>
  <si>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</si>
  <si>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</si>
  <si>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</si>
  <si>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</si>
  <si>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</si>
  <si>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</si>
  <si>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</si>
  <si>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</si>
  <si>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</si>
  <si>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</si>
  <si>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</si>
  <si>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</si>
  <si>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</si>
  <si>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</si>
  <si>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</si>
  <si>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</si>
  <si>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</si>
  <si>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</si>
  <si>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</si>
  <si>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</si>
  <si>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</si>
  <si>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</si>
  <si>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</si>
  <si>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</si>
  <si>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</si>
  <si>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</si>
  <si>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</si>
  <si>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</si>
  <si>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</si>
  <si>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</si>
  <si>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</si>
  <si>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</si>
  <si>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</si>
  <si>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</si>
  <si>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</si>
  <si>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</si>
  <si>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</si>
  <si>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</si>
  <si>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</si>
  <si>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</si>
  <si>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</si>
  <si>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</si>
  <si>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</si>
  <si>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</si>
  <si>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</si>
  <si>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</si>
  <si>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</si>
  <si>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</si>
  <si>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</si>
  <si>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</si>
  <si>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</si>
  <si>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</si>
  <si>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</si>
  <si>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</si>
  <si>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</si>
  <si>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</si>
  <si>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</si>
  <si>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</si>
  <si>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</si>
  <si>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</si>
  <si>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</si>
  <si>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</si>
  <si>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</si>
  <si>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</si>
  <si>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</si>
  <si>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</si>
  <si>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</si>
  <si>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</si>
  <si>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</si>
  <si>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</si>
  <si>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</si>
  <si>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</si>
  <si>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</si>
  <si>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</si>
  <si>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</si>
  <si>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</si>
  <si>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</si>
  <si>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</si>
  <si>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</si>
  <si>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</si>
  <si>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</si>
  <si>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</si>
  <si>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</si>
  <si>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</si>
  <si>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</si>
  <si>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</si>
  <si>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</si>
  <si>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</si>
  <si>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</si>
  <si>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</si>
  <si>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</si>
  <si>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</si>
  <si>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</si>
  <si>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</si>
  <si>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</si>
  <si>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</si>
  <si>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</si>
  <si>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</si>
  <si>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</si>
  <si>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</si>
  <si>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</si>
  <si>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</si>
  <si>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</si>
  <si>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</si>
  <si>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</si>
  <si>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</si>
  <si>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</si>
  <si>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</si>
  <si>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</si>
  <si>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</si>
  <si>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</si>
  <si>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</si>
  <si>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</si>
  <si>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</si>
  <si>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</si>
  <si>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</si>
  <si>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</si>
  <si>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</si>
  <si>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</si>
  <si>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</si>
  <si>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</si>
  <si>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</si>
  <si>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</si>
  <si>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</si>
  <si>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</si>
  <si>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</si>
  <si>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</si>
  <si>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</si>
  <si>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</si>
  <si>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</si>
  <si>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</si>
  <si>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</si>
  <si>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</si>
  <si>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</si>
  <si>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</si>
  <si>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</si>
  <si>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</si>
  <si>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</si>
  <si>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</si>
  <si>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</si>
  <si>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</si>
  <si>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</si>
  <si>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</si>
  <si>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</si>
  <si>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</si>
  <si>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</si>
  <si>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</si>
  <si>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</si>
  <si>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</si>
  <si>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</si>
  <si>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</si>
  <si>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</si>
  <si>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</si>
  <si>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</si>
  <si>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</si>
  <si>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</si>
  <si>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</si>
  <si>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</si>
  <si>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</si>
  <si>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</si>
  <si>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</si>
  <si>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</si>
  <si>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</si>
  <si>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</si>
  <si>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</si>
  <si>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</si>
  <si>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</si>
  <si>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</si>
  <si>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</si>
  <si>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</si>
  <si>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</si>
  <si>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</si>
  <si>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</si>
  <si>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</si>
  <si>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</si>
  <si>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</si>
  <si>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</si>
  <si>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</si>
  <si>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</si>
  <si>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</si>
  <si>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</si>
  <si>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</si>
  <si>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</si>
  <si>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</si>
  <si>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</si>
  <si>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</si>
  <si>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</si>
  <si>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</si>
  <si>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</si>
  <si>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</si>
  <si>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</si>
  <si>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</si>
  <si>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</si>
  <si>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</si>
  <si>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</si>
  <si>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</si>
  <si>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</si>
  <si>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</si>
  <si>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</si>
  <si>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</si>
  <si>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</si>
  <si>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</si>
  <si>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</si>
  <si>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</si>
  <si>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</si>
  <si>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</si>
  <si>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</si>
  <si>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</si>
  <si>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</si>
  <si>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</si>
  <si>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</si>
  <si>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</si>
  <si>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</si>
  <si>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</si>
  <si>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</si>
  <si>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</si>
  <si>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</si>
  <si>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</si>
  <si>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</si>
  <si>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</si>
  <si>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</si>
  <si>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</si>
  <si>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</si>
  <si>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</si>
  <si>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</si>
  <si>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</si>
  <si>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</si>
  <si>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</si>
  <si>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</si>
  <si>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</si>
  <si>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</si>
  <si>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</si>
  <si>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</si>
  <si>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</si>
  <si>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</si>
  <si>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</si>
  <si>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</si>
  <si>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</si>
  <si>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</si>
  <si>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</si>
  <si>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</si>
  <si>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</si>
  <si>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</si>
  <si>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</si>
  <si>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</si>
  <si>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</si>
  <si>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</si>
  <si>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</si>
  <si>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</si>
  <si>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</si>
  <si>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</si>
  <si>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</si>
  <si>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</si>
  <si>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</si>
  <si>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</si>
  <si>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</si>
  <si>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</si>
  <si>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</si>
  <si>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</si>
  <si>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</si>
  <si>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</si>
  <si>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</si>
  <si>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</si>
  <si>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</si>
  <si>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</si>
  <si>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</si>
  <si>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</si>
  <si>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</si>
  <si>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</si>
  <si>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</si>
  <si>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</si>
  <si>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</si>
  <si>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</si>
  <si>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</si>
  <si>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</si>
  <si>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</si>
  <si>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</si>
  <si>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</si>
  <si>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</si>
  <si>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</si>
  <si>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</si>
  <si>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</si>
  <si>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</si>
  <si>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</si>
  <si>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</si>
  <si>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</si>
  <si>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</si>
  <si>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</si>
  <si>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</si>
  <si>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</si>
  <si>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</si>
  <si>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</si>
  <si>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</si>
  <si>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</si>
  <si>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</si>
  <si>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</si>
  <si>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</si>
  <si>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</si>
  <si>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</si>
  <si>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</si>
  <si>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</si>
  <si>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</si>
  <si>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</si>
  <si>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</si>
  <si>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</si>
  <si>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</si>
  <si>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</si>
  <si>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</si>
  <si>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</si>
  <si>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</si>
  <si>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</si>
  <si>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</si>
  <si>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</si>
  <si>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</si>
  <si>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</si>
  <si>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</si>
  <si>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</si>
  <si>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</si>
  <si>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</si>
  <si>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</si>
  <si>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</si>
  <si>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</si>
  <si>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</si>
  <si>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</si>
  <si>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</si>
  <si>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</si>
  <si>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</si>
  <si>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</si>
  <si>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</si>
  <si>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</si>
  <si>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</si>
  <si>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</si>
  <si>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</si>
  <si>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</si>
  <si>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</si>
  <si>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</si>
  <si>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</si>
  <si>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</si>
  <si>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</si>
  <si>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</si>
  <si>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</si>
  <si>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</si>
  <si>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</si>
  <si>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</si>
  <si>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</si>
  <si>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</si>
  <si>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</si>
  <si>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</si>
  <si>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</si>
  <si>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</si>
  <si>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</si>
  <si>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</si>
  <si>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</si>
  <si>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</si>
  <si>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</si>
  <si>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</si>
  <si>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</si>
  <si>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</si>
  <si>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</si>
  <si>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</si>
  <si>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</si>
  <si>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</si>
  <si>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</si>
  <si>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</si>
  <si>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</si>
  <si>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</si>
  <si>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</si>
  <si>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</si>
  <si>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</si>
  <si>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</si>
  <si>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</si>
  <si>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</si>
  <si>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</si>
  <si>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</si>
  <si>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</si>
  <si>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</si>
  <si>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</si>
  <si>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</si>
  <si>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</si>
  <si>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</si>
  <si>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</si>
  <si>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</si>
  <si>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</si>
  <si>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</si>
  <si>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</si>
  <si>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</si>
  <si>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</si>
  <si>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</si>
  <si>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</si>
  <si>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</si>
  <si>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</si>
  <si>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</si>
  <si>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</si>
  <si>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</si>
  <si>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</si>
  <si>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</si>
  <si>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</si>
  <si>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</si>
  <si>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</si>
  <si>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</si>
  <si>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</si>
  <si>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</si>
  <si>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</si>
  <si>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</si>
  <si>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</si>
  <si>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</si>
  <si>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</si>
  <si>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</si>
  <si>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</si>
  <si>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</si>
  <si>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</si>
  <si>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</si>
  <si>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</si>
  <si>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</si>
  <si>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</si>
  <si>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</si>
  <si>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</si>
  <si>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</si>
  <si>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</si>
  <si>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</si>
  <si>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</si>
  <si>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</si>
  <si>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</si>
  <si>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</si>
  <si>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</si>
  <si>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</si>
  <si>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</si>
  <si>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</si>
  <si>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</si>
  <si>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</si>
  <si>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</si>
  <si>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</si>
  <si>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</si>
  <si>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</si>
  <si>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</si>
  <si>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</si>
  <si>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</si>
  <si>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</si>
  <si>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</si>
  <si>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</si>
  <si>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</si>
  <si>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</si>
  <si>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</si>
  <si>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</si>
  <si>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</si>
  <si>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</si>
  <si>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</si>
  <si>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</si>
  <si>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</si>
  <si>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</si>
  <si>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</si>
  <si>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</si>
  <si>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</si>
  <si>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</si>
  <si>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</si>
  <si>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</si>
  <si>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</si>
  <si>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</si>
  <si>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</si>
  <si>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</si>
  <si>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</si>
  <si>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</si>
  <si>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</si>
  <si>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</si>
  <si>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</si>
  <si>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</si>
  <si>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</si>
  <si>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</si>
  <si>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</si>
  <si>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</si>
  <si>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</si>
  <si>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</si>
  <si>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</si>
  <si>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</si>
  <si>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</si>
  <si>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</si>
  <si>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</si>
  <si>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</si>
  <si>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</si>
  <si>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</si>
  <si>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</si>
  <si>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</si>
  <si>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</si>
  <si>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</si>
  <si>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</si>
  <si>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</si>
  <si>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</si>
  <si>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</si>
  <si>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</si>
  <si>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</si>
  <si>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</si>
  <si>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</si>
  <si>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</si>
  <si>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</si>
  <si>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</si>
  <si>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</si>
  <si>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</si>
  <si>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</si>
  <si>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</si>
  <si>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</si>
  <si>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</si>
  <si>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</si>
  <si>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</si>
  <si>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</si>
  <si>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</si>
  <si>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</si>
  <si>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</si>
  <si>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</si>
  <si>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</si>
  <si>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</si>
  <si>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</si>
  <si>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</si>
  <si>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</si>
  <si>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</si>
  <si>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</si>
  <si>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</si>
  <si>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</si>
  <si>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</si>
  <si>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</si>
  <si>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</si>
  <si>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</si>
  <si>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</si>
  <si>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</si>
  <si>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</si>
  <si>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</si>
  <si>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</si>
  <si>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</si>
  <si>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</si>
  <si>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</si>
  <si>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</si>
  <si>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</si>
  <si>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</si>
  <si>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</si>
  <si>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</si>
  <si>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</si>
  <si>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</si>
  <si>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</si>
  <si>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</si>
  <si>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</si>
  <si>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</si>
  <si>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</si>
  <si>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</si>
  <si>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</si>
  <si>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</si>
  <si>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</si>
  <si>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</si>
  <si>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</si>
  <si>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</si>
  <si>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</si>
  <si>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</si>
  <si>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</si>
  <si>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</si>
  <si>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</si>
  <si>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</si>
  <si>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</si>
  <si>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</si>
  <si>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</si>
  <si>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</si>
  <si>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</si>
  <si>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</si>
  <si>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</si>
  <si>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</si>
  <si>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</si>
  <si>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</si>
  <si>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</si>
  <si>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</si>
  <si>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</si>
  <si>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</si>
  <si>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</si>
  <si>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</si>
  <si>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</si>
  <si>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</si>
  <si>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</si>
  <si>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</si>
  <si>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</si>
  <si>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</si>
  <si>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</si>
  <si>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</si>
  <si>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</si>
  <si>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</si>
  <si>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</si>
  <si>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</si>
  <si>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</si>
  <si>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</si>
  <si>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</si>
  <si>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</si>
  <si>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</si>
  <si>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</si>
  <si>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</si>
  <si>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</si>
  <si>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</si>
  <si>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</si>
  <si>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</si>
  <si>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</si>
  <si>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</si>
  <si>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</si>
  <si>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</si>
  <si>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</si>
  <si>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</si>
  <si>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</si>
  <si>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</si>
  <si>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</si>
  <si>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</si>
  <si>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</si>
  <si>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</si>
  <si>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</si>
  <si>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</si>
  <si>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</si>
  <si>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</si>
  <si>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</si>
  <si>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</si>
  <si>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</si>
  <si>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</si>
  <si>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</si>
  <si>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</si>
  <si>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</si>
  <si>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</si>
  <si>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</si>
  <si>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</si>
  <si>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</si>
  <si>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</si>
  <si>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</si>
  <si>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</si>
  <si>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</si>
  <si>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</si>
  <si>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</si>
  <si>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</si>
  <si>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</si>
  <si>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</si>
  <si>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</si>
  <si>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</si>
  <si>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</si>
  <si>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</si>
  <si>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</si>
  <si>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</si>
  <si>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</si>
  <si>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</si>
  <si>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</si>
  <si>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</si>
  <si>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</si>
  <si>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</si>
  <si>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</si>
  <si>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</si>
  <si>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</si>
  <si>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</si>
  <si>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</si>
  <si>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</si>
  <si>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</si>
  <si>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</si>
  <si>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</si>
  <si>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</si>
  <si>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</si>
  <si>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</si>
  <si>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</si>
  <si>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</si>
  <si>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</si>
  <si>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</si>
  <si>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</si>
  <si>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</si>
  <si>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</si>
  <si>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</si>
  <si>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</si>
  <si>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</si>
  <si>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</si>
  <si>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</si>
  <si>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</si>
  <si>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</si>
  <si>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</si>
  <si>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</si>
  <si>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</si>
  <si>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</si>
  <si>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</si>
  <si>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</si>
  <si>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</si>
  <si>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</si>
  <si>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</si>
  <si>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</si>
  <si>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</si>
  <si>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</si>
  <si>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</si>
  <si>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</si>
  <si>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</si>
  <si>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</si>
  <si>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</si>
  <si>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</si>
  <si>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</si>
  <si>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</si>
  <si>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</si>
  <si>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</si>
  <si>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</si>
  <si>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</si>
  <si>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</si>
  <si>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</si>
  <si>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</si>
  <si>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</si>
  <si>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</si>
  <si>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</si>
  <si>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</si>
  <si>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</si>
  <si>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</si>
  <si>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</si>
  <si>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</si>
  <si>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</si>
  <si>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</si>
  <si>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</si>
  <si>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</si>
  <si>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</si>
  <si>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</si>
  <si>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</si>
  <si>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</si>
  <si>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</si>
  <si>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</si>
  <si>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</si>
  <si>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</si>
  <si>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</si>
  <si>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</si>
  <si>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</si>
  <si>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</si>
  <si>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</si>
  <si>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</si>
  <si>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</si>
  <si>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</si>
  <si>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</si>
  <si>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</si>
  <si>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</si>
  <si>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</si>
  <si>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</si>
  <si>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</si>
  <si>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</si>
  <si>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</si>
  <si>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</si>
  <si>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</si>
  <si>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</si>
  <si>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</si>
  <si>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</si>
  <si>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</si>
  <si>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</si>
  <si>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</si>
  <si>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</si>
  <si>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</si>
  <si>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</si>
  <si>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</si>
  <si>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</si>
  <si>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</si>
  <si>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</si>
  <si>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</si>
  <si>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</si>
  <si>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</si>
  <si>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</si>
  <si>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</si>
  <si>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</si>
  <si>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</si>
  <si>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</si>
  <si>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</si>
  <si>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</si>
  <si>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</si>
  <si>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</si>
  <si>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</si>
  <si>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</si>
  <si>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</si>
  <si>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</si>
  <si>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</si>
  <si>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</si>
  <si>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</si>
  <si>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</si>
  <si>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</si>
  <si>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</si>
  <si>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</si>
  <si>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</si>
  <si>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</si>
  <si>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</si>
  <si>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</si>
  <si>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</si>
  <si>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</si>
  <si>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</si>
  <si>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</si>
  <si>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</si>
  <si>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</si>
  <si>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</si>
  <si>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</si>
  <si>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</si>
  <si>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</si>
  <si>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</si>
  <si>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</si>
  <si>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</si>
  <si>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</si>
  <si>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</si>
  <si>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</si>
  <si>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</si>
  <si>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</si>
  <si>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</si>
  <si>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</si>
  <si>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</si>
  <si>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</si>
  <si>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</si>
  <si>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</si>
  <si>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</si>
  <si>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</si>
  <si>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</si>
  <si>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</si>
  <si>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</si>
  <si>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</si>
  <si>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</si>
  <si>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</si>
  <si>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</si>
  <si>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</si>
  <si>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</si>
  <si>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</si>
  <si>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</si>
  <si>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</si>
  <si>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</si>
  <si>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</si>
  <si>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</si>
  <si>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</si>
  <si>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</si>
  <si>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</si>
  <si>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</si>
  <si>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</si>
  <si>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</si>
  <si>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</si>
  <si>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</si>
  <si>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</si>
  <si>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</si>
  <si>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</si>
  <si>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</si>
  <si>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</si>
  <si>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</si>
  <si>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</si>
  <si>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</si>
  <si>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</si>
  <si>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</si>
  <si>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</si>
  <si>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</si>
  <si>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</si>
  <si>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</si>
  <si>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</si>
  <si>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</si>
  <si>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</si>
  <si>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</si>
  <si>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</si>
  <si>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</si>
  <si>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</si>
  <si>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</si>
  <si>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</si>
  <si>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</si>
  <si>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</si>
  <si>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</si>
  <si>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</si>
  <si>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</si>
  <si>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</si>
  <si>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</si>
  <si>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</si>
  <si>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</si>
  <si>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</si>
  <si>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</si>
  <si>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</si>
  <si>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</si>
  <si>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</si>
  <si>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</si>
  <si>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</si>
  <si>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</si>
  <si>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</si>
  <si>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</si>
  <si>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</si>
  <si>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</si>
  <si>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</si>
  <si>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</si>
  <si>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</si>
  <si>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</si>
  <si>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</si>
  <si>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</si>
  <si>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</si>
  <si>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</si>
  <si>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</si>
  <si>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</si>
  <si>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</si>
  <si>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</si>
  <si>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</si>
  <si>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</si>
  <si>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</si>
  <si>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</si>
  <si>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</si>
  <si>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</si>
  <si>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</si>
  <si>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</si>
  <si>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</si>
  <si>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</si>
  <si>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</si>
  <si>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</si>
  <si>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</si>
  <si>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</si>
  <si>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</si>
  <si>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</si>
  <si>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</si>
  <si>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</si>
  <si>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</si>
  <si>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</si>
  <si>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</si>
  <si>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</si>
  <si>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</si>
  <si>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</si>
  <si>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</si>
  <si>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</si>
  <si>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</si>
  <si>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</si>
  <si>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</si>
  <si>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</si>
  <si>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</si>
  <si>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</si>
  <si>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</si>
  <si>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</si>
  <si>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</si>
  <si>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</si>
  <si>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</si>
  <si>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</si>
  <si>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</si>
  <si>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</si>
  <si>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</si>
  <si>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</si>
  <si>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</si>
  <si>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</si>
  <si>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</si>
  <si>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</si>
  <si>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</si>
  <si>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</si>
  <si>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</si>
  <si>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</si>
  <si>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</si>
  <si>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</si>
  <si>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</si>
  <si>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</si>
  <si>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</si>
  <si>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</si>
  <si>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</si>
  <si>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</si>
  <si>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</si>
  <si>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</si>
  <si>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</si>
  <si>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</si>
  <si>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</si>
  <si>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</si>
  <si>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</si>
  <si>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</si>
  <si>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</si>
  <si>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</si>
  <si>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</si>
  <si>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</si>
  <si>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</si>
  <si>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</si>
  <si>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</si>
  <si>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</si>
  <si>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</si>
  <si>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</si>
  <si>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</si>
  <si>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</si>
  <si>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</si>
  <si>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</si>
  <si>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</si>
  <si>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</si>
  <si>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</si>
  <si>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</si>
  <si>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</si>
  <si>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</si>
  <si>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</si>
  <si>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</si>
  <si>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</si>
  <si>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</si>
  <si>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</si>
  <si>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</si>
  <si>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</si>
  <si>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</si>
  <si>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</si>
  <si>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</si>
  <si>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</si>
  <si>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</si>
  <si>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</si>
  <si>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</si>
  <si>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</si>
  <si>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</si>
  <si>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</si>
  <si>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</si>
  <si>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</si>
  <si>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</si>
  <si>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</si>
  <si>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</si>
  <si>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</si>
  <si>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</si>
  <si>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</si>
  <si>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</si>
  <si>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</si>
  <si>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</si>
  <si>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</si>
  <si>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</si>
  <si>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</si>
  <si>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</si>
  <si>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</si>
  <si>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</si>
  <si>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</si>
  <si>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</si>
  <si>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</si>
  <si>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</si>
  <si>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</si>
  <si>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</si>
  <si>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</si>
  <si>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</si>
  <si>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</si>
  <si>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</si>
  <si>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</si>
  <si>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</si>
  <si>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</si>
  <si>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</si>
  <si>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</si>
  <si>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</si>
  <si>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</si>
  <si>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</si>
  <si>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</si>
  <si>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</si>
  <si>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</si>
  <si>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</si>
  <si>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</si>
  <si>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</si>
  <si>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</si>
  <si>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</si>
  <si>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</si>
  <si>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</si>
  <si>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</si>
  <si>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</si>
  <si>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</si>
  <si>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</si>
  <si>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</si>
  <si>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</si>
  <si>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</si>
  <si>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</si>
  <si>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</si>
  <si>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</si>
  <si>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</si>
  <si>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</si>
  <si>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</si>
  <si>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</si>
  <si>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</si>
  <si>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</si>
  <si>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</si>
  <si>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</si>
  <si>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</si>
  <si>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</si>
  <si>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</si>
  <si>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</si>
  <si>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</si>
  <si>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</si>
  <si>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</si>
  <si>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</si>
  <si>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</si>
  <si>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</si>
  <si>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</si>
  <si>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</si>
  <si>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</si>
  <si>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</si>
  <si>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</si>
  <si>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</si>
  <si>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</si>
  <si>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</si>
  <si>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</si>
  <si>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</si>
  <si>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</si>
  <si>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</si>
  <si>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</si>
  <si>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</si>
  <si>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</si>
  <si>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</si>
  <si>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</si>
  <si>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</si>
  <si>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</si>
  <si>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</si>
  <si>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</si>
  <si>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</si>
  <si>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</si>
  <si>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</si>
  <si>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</si>
  <si>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</si>
  <si>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</si>
  <si>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</si>
  <si>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</si>
  <si>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</si>
  <si>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</si>
  <si>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</si>
  <si>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</si>
  <si>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</si>
  <si>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</si>
  <si>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</si>
  <si>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</si>
  <si>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</si>
  <si>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</si>
  <si>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</si>
  <si>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</si>
  <si>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</si>
  <si>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</si>
  <si>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</si>
  <si>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</si>
  <si>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</si>
  <si>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</si>
  <si>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</si>
  <si>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</si>
  <si>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</si>
  <si>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</si>
  <si>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</si>
  <si>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</si>
  <si>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</si>
  <si>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</si>
  <si>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</si>
  <si>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</si>
  <si>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</si>
  <si>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</si>
  <si>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</si>
  <si>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</si>
  <si>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</si>
  <si>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</si>
  <si>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</si>
  <si>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</si>
  <si>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</si>
  <si>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</si>
  <si>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</si>
  <si>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</si>
  <si>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</si>
  <si>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</si>
  <si>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</si>
  <si>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</si>
  <si>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</si>
  <si>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</si>
  <si>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</si>
  <si>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</si>
  <si>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</si>
  <si>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</si>
  <si>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</si>
  <si>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</si>
  <si>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</si>
  <si>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</si>
  <si>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</si>
  <si>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</si>
  <si>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</si>
  <si>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</si>
  <si>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</si>
  <si>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</si>
  <si>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</si>
  <si>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</si>
  <si>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</si>
  <si>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</si>
  <si>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</si>
  <si>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</si>
  <si>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</si>
  <si>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</si>
  <si>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</si>
  <si>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</si>
  <si>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</si>
  <si>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</si>
  <si>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</si>
  <si>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</si>
  <si>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</si>
  <si>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</si>
  <si>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</si>
  <si>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</si>
  <si>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</si>
  <si>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</si>
  <si>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</si>
  <si>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</si>
  <si>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</si>
  <si>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</si>
  <si>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</si>
  <si>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</si>
  <si>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</si>
  <si>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</si>
  <si>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</si>
  <si>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</si>
  <si>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</si>
  <si>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</si>
  <si>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</si>
  <si>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</si>
  <si>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</si>
  <si>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</si>
  <si>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</si>
  <si>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</si>
  <si>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</si>
  <si>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</si>
  <si>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</si>
  <si>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</si>
  <si>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</si>
  <si>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</si>
  <si>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</si>
  <si>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</si>
  <si>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</si>
  <si>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</si>
  <si>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</si>
  <si>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</si>
  <si>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</si>
  <si>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</si>
  <si>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</si>
  <si>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</si>
  <si>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</si>
  <si>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</si>
  <si>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</si>
  <si>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</si>
  <si>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</si>
  <si>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</si>
  <si>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</si>
  <si>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</si>
  <si>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</si>
  <si>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</si>
  <si>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</si>
  <si>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</si>
  <si>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</si>
  <si>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</si>
  <si>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</si>
  <si>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</si>
  <si>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</si>
  <si>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</si>
  <si>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</si>
  <si>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</si>
  <si>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</si>
  <si>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</si>
  <si>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</si>
  <si>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</si>
  <si>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</si>
  <si>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</si>
  <si>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</si>
  <si>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</si>
  <si>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</si>
  <si>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</si>
  <si>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</si>
  <si>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</si>
  <si>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</si>
  <si>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</si>
  <si>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</si>
  <si>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</si>
  <si>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</si>
  <si>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</si>
  <si>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</si>
  <si>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</si>
  <si>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</si>
  <si>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</si>
  <si>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</si>
  <si>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</si>
  <si>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</si>
  <si>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</si>
  <si>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</si>
  <si>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</si>
  <si>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</si>
  <si>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</si>
  <si>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</si>
  <si>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</si>
  <si>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</si>
  <si>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</si>
  <si>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</si>
  <si>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</si>
  <si>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</si>
  <si>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</si>
  <si>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</si>
  <si>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</si>
  <si>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</si>
  <si>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</si>
  <si>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</si>
  <si>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</si>
  <si>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</si>
  <si>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</si>
  <si>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</si>
  <si>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</si>
  <si>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</si>
  <si>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</si>
  <si>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</si>
  <si>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</si>
  <si>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</si>
  <si>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</si>
  <si>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</si>
  <si>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</si>
  <si>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</si>
  <si>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</si>
  <si>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</si>
  <si>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</si>
  <si>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</si>
  <si>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</si>
  <si>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</si>
  <si>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</si>
  <si>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</si>
  <si>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</si>
  <si>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</si>
  <si>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</si>
  <si>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</si>
  <si>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</si>
  <si>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</si>
  <si>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</si>
  <si>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</si>
  <si>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</si>
  <si>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</si>
  <si>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</si>
  <si>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</si>
  <si>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</si>
  <si>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</si>
  <si>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</si>
  <si>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</si>
  <si>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</si>
  <si>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</si>
  <si>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</si>
  <si>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</si>
  <si>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</si>
  <si>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</si>
  <si>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</si>
  <si>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</si>
  <si>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</si>
  <si>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</si>
  <si>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</si>
  <si>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</si>
  <si>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</si>
  <si>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</si>
  <si>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</si>
  <si>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</si>
  <si>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</si>
  <si>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</si>
  <si>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</si>
  <si>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</si>
  <si>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</si>
  <si>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</si>
  <si>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</si>
  <si>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</si>
  <si>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</si>
  <si>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</si>
  <si>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</si>
  <si>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</si>
  <si>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</si>
  <si>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</si>
  <si>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</si>
  <si>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</si>
  <si>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</si>
  <si>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</si>
  <si>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</si>
  <si>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</si>
  <si>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</si>
  <si>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</si>
  <si>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</si>
  <si>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</si>
  <si>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</si>
  <si>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</si>
  <si>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</si>
  <si>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</si>
  <si>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</si>
  <si>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</si>
  <si>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</si>
  <si>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</si>
  <si>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</si>
  <si>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</si>
  <si>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</si>
  <si>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</si>
  <si>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</si>
  <si>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</si>
  <si>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</si>
  <si>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</si>
  <si>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</si>
  <si>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</si>
  <si>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</si>
  <si>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</si>
  <si>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</si>
  <si>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</si>
  <si>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</si>
  <si>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</si>
  <si>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</si>
  <si>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</si>
  <si>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</si>
  <si>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</si>
  <si>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</si>
  <si>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</si>
  <si>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</si>
  <si>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</si>
  <si>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</si>
  <si>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</si>
  <si>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</si>
  <si>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</si>
  <si>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</si>
  <si>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</si>
  <si>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</si>
  <si>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</si>
  <si>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</si>
  <si>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</si>
  <si>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</si>
  <si>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</si>
  <si>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</si>
  <si>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</si>
  <si>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</si>
  <si>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</si>
  <si>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</si>
  <si>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</si>
  <si>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</si>
  <si>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</si>
  <si>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</si>
  <si>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</si>
  <si>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</si>
  <si>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</si>
  <si>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</si>
  <si>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</si>
  <si>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</si>
  <si>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</si>
  <si>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</si>
  <si>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</si>
  <si>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</si>
  <si>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</si>
  <si>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</si>
  <si>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</si>
  <si>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</si>
  <si>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</si>
  <si>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</si>
  <si>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</si>
  <si>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</si>
  <si>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</si>
  <si>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</si>
  <si>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</si>
  <si>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</si>
  <si>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</si>
  <si>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</si>
  <si>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</si>
  <si>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</si>
  <si>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</si>
  <si>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</si>
  <si>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</si>
  <si>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</si>
  <si>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</si>
  <si>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</si>
  <si>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</si>
  <si>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</si>
  <si>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</si>
  <si>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</si>
  <si>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</si>
  <si>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</si>
  <si>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</si>
  <si>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</si>
  <si>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</si>
  <si>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</si>
  <si>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</si>
  <si>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</si>
  <si>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</si>
  <si>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</si>
  <si>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</si>
  <si>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</si>
  <si>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</si>
  <si>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</si>
  <si>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</si>
  <si>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</si>
  <si>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</si>
  <si>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</si>
  <si>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</si>
  <si>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</si>
  <si>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</si>
  <si>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</si>
  <si>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</si>
  <si>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</si>
  <si>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</si>
  <si>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</si>
  <si>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</si>
  <si>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</si>
  <si>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</si>
  <si>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</si>
  <si>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</si>
  <si>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</si>
  <si>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</si>
  <si>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</si>
  <si>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</si>
  <si>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</si>
  <si>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</si>
  <si>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</si>
  <si>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</si>
  <si>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</si>
  <si>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</si>
  <si>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</si>
  <si>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</si>
  <si>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</si>
  <si>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</si>
  <si>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</si>
  <si>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</si>
  <si>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</si>
  <si>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</si>
  <si>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</si>
  <si>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</si>
  <si>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</si>
  <si>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</si>
  <si>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</si>
  <si>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</si>
  <si>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</si>
  <si>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</si>
  <si>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</si>
  <si>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</si>
  <si>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</si>
  <si>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</si>
  <si>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</si>
  <si>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</si>
  <si>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</si>
  <si>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</si>
  <si>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</si>
  <si>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</si>
  <si>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</si>
  <si>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</si>
  <si>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</si>
  <si>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</si>
  <si>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</si>
  <si>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</si>
  <si>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</si>
  <si>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</si>
  <si>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</si>
  <si>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</si>
  <si>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</si>
  <si>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</si>
  <si>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</si>
  <si>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</si>
  <si>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</si>
  <si>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</si>
  <si>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</si>
  <si>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</si>
  <si>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</si>
  <si>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</si>
  <si>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</si>
  <si>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</si>
  <si>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</si>
  <si>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</si>
  <si>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</si>
  <si>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</si>
  <si>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</si>
  <si>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</si>
  <si>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</si>
  <si>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</si>
  <si>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</si>
  <si>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</si>
  <si>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</si>
  <si>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</si>
  <si>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</si>
  <si>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</si>
  <si>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</si>
  <si>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</si>
  <si>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</si>
  <si>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</si>
  <si>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</si>
  <si>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</si>
  <si>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</si>
  <si>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</si>
  <si>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</si>
  <si>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</si>
  <si>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</si>
  <si>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</si>
  <si>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</si>
  <si>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</si>
  <si>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</si>
  <si>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</si>
  <si>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</si>
  <si>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</si>
  <si>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</si>
  <si>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</si>
  <si>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</si>
  <si>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</si>
  <si>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</si>
  <si>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</si>
  <si>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</si>
  <si>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</si>
  <si>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</si>
  <si>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</si>
  <si>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</si>
  <si>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</si>
  <si>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</si>
  <si>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</si>
  <si>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</si>
  <si>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</si>
  <si>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</si>
  <si>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</si>
  <si>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</si>
  <si>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</si>
  <si>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</si>
  <si>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</si>
  <si>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</si>
  <si>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</si>
  <si>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</si>
  <si>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</si>
  <si>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</si>
  <si>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</si>
  <si>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</si>
  <si>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</si>
  <si>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</si>
  <si>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</si>
  <si>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</si>
  <si>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</si>
  <si>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</si>
  <si>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</si>
  <si>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</si>
  <si>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</si>
  <si>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</si>
  <si>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</si>
  <si>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</si>
  <si>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</si>
  <si>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</si>
  <si>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</si>
  <si>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</si>
  <si>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</si>
  <si>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</si>
  <si>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</si>
  <si>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</si>
  <si>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</si>
  <si>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</si>
  <si>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</si>
  <si>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</si>
  <si>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</si>
  <si>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</si>
  <si>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</si>
  <si>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</si>
  <si>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</si>
  <si>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</si>
  <si>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</si>
  <si>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</si>
  <si>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</si>
  <si>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</si>
  <si>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</si>
  <si>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</si>
  <si>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</si>
  <si>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</si>
  <si>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</si>
  <si>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</si>
  <si>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</si>
  <si>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</si>
  <si>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</si>
  <si>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</si>
  <si>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</si>
  <si>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</si>
  <si>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</si>
  <si>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</si>
  <si>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</si>
  <si>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</si>
  <si>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</si>
  <si>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</si>
  <si>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</si>
  <si>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</si>
  <si>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</si>
  <si>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</si>
  <si>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</si>
  <si>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</si>
  <si>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</si>
  <si>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</si>
  <si>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</si>
  <si>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</si>
  <si>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</si>
  <si>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</si>
  <si>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</si>
  <si>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</si>
  <si>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</si>
  <si>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</si>
  <si>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</si>
  <si>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</si>
  <si>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</si>
  <si>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</si>
  <si>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</si>
  <si>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</si>
  <si>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</si>
  <si>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</si>
  <si>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</si>
  <si>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</si>
  <si>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</si>
  <si>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</si>
  <si>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</si>
  <si>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</si>
  <si>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</si>
  <si>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</si>
  <si>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</si>
  <si>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</si>
  <si>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</si>
  <si>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</si>
  <si>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</si>
  <si>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</si>
  <si>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</si>
  <si>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</si>
  <si>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</si>
  <si>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</si>
  <si>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</si>
  <si>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</si>
  <si>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</si>
  <si>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</si>
  <si>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</si>
  <si>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</si>
  <si>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</si>
  <si>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</si>
  <si>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</si>
  <si>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</si>
  <si>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</si>
  <si>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</si>
  <si>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</si>
  <si>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</si>
  <si>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</si>
  <si>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</si>
  <si>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</si>
  <si>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</si>
  <si>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</si>
  <si>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</si>
  <si>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</si>
  <si>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</si>
  <si>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</si>
  <si>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</si>
  <si>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</si>
  <si>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</si>
  <si>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</si>
  <si>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</si>
  <si>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</si>
  <si>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</si>
  <si>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</si>
  <si>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</si>
  <si>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</si>
  <si>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</si>
  <si>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</si>
  <si>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</si>
  <si>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</si>
  <si>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</si>
  <si>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</si>
  <si>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</si>
  <si>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</si>
  <si>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</si>
  <si>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</si>
  <si>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</si>
  <si>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</si>
  <si>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</si>
  <si>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</si>
  <si>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</si>
  <si>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</si>
  <si>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</si>
  <si>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</si>
  <si>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</si>
  <si>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</si>
  <si>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</si>
  <si>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</si>
  <si>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</si>
  <si>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</si>
  <si>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</si>
  <si>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</si>
  <si>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</si>
  <si>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</si>
  <si>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</si>
  <si>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</si>
  <si>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</si>
  <si>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</si>
  <si>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</si>
  <si>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</si>
  <si>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</si>
  <si>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</si>
  <si>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</si>
  <si>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</si>
  <si>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</si>
  <si>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</si>
  <si>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</si>
  <si>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</si>
  <si>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</si>
  <si>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</si>
  <si>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</si>
  <si>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</si>
  <si>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</si>
  <si>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</si>
  <si>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</si>
  <si>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</si>
  <si>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</si>
  <si>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</si>
  <si>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</si>
  <si>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</si>
  <si>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</si>
  <si>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</si>
  <si>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</si>
  <si>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</si>
  <si>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</si>
  <si>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</si>
  <si>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</si>
  <si>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</si>
  <si>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</si>
  <si>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</si>
  <si>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</si>
  <si>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</si>
  <si>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</si>
  <si>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</si>
  <si>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</si>
  <si>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</si>
  <si>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</si>
  <si>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</si>
  <si>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</si>
  <si>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</si>
  <si>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</si>
  <si>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</si>
  <si>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</si>
  <si>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</si>
  <si>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</si>
  <si>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</si>
  <si>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</si>
  <si>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</si>
  <si>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</si>
  <si>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</si>
  <si>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</si>
  <si>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</si>
  <si>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</si>
  <si>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</si>
  <si>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</si>
  <si>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</si>
  <si>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</si>
  <si>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</si>
  <si>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</si>
  <si>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</si>
  <si>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</si>
  <si>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</si>
  <si>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</si>
  <si>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</si>
  <si>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</si>
  <si>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</si>
  <si>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</si>
  <si>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</si>
  <si>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</si>
  <si>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</si>
  <si>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</si>
  <si>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</si>
  <si>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</si>
  <si>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</si>
  <si>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</si>
  <si>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</si>
  <si>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</si>
  <si>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</si>
  <si>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</si>
  <si>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</si>
  <si>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</si>
  <si>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</si>
  <si>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</si>
  <si>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</si>
  <si>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</si>
  <si>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</si>
  <si>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</si>
  <si>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</si>
  <si>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</si>
  <si>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</si>
  <si>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</si>
  <si>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</si>
  <si>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</si>
  <si>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</si>
  <si>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</si>
  <si>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</si>
  <si>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</si>
  <si>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</si>
  <si>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</si>
  <si>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</si>
  <si>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</si>
  <si>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</si>
  <si>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</si>
  <si>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</si>
  <si>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</si>
  <si>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</si>
  <si>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</si>
  <si>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</si>
  <si>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</si>
  <si>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</si>
  <si>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</si>
  <si>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</si>
  <si>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</si>
  <si>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</si>
  <si>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</si>
  <si>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</si>
  <si>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</si>
  <si>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</si>
  <si>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</si>
  <si>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</si>
  <si>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</si>
  <si>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</si>
  <si>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</si>
  <si>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</si>
  <si>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</si>
  <si>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</si>
  <si>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</si>
  <si>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</si>
  <si>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</si>
  <si>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</si>
  <si>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</si>
  <si>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</si>
  <si>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</si>
  <si>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</si>
  <si>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</si>
  <si>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</si>
  <si>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</si>
  <si>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</si>
  <si>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</si>
  <si>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</si>
  <si>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</si>
  <si>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</si>
  <si>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</si>
  <si>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</si>
  <si>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</si>
  <si>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</si>
  <si>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</si>
  <si>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</si>
  <si>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</si>
  <si>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</si>
  <si>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</si>
  <si>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</si>
  <si>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</si>
  <si>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</si>
  <si>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</si>
  <si>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</si>
  <si>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</si>
  <si>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</si>
  <si>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</si>
  <si>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</si>
  <si>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</si>
  <si>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</si>
  <si>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</si>
  <si>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</si>
  <si>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</si>
  <si>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</si>
  <si>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</si>
  <si>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</si>
  <si>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</si>
  <si>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</si>
  <si>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</si>
  <si>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</si>
  <si>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</si>
  <si>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</si>
  <si>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</si>
  <si>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</si>
  <si>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</si>
  <si>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</si>
  <si>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</si>
  <si>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</si>
  <si>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</si>
  <si>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</si>
  <si>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</si>
  <si>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</si>
  <si>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</si>
  <si>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</si>
  <si>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</si>
  <si>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</si>
  <si>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</si>
  <si>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</si>
  <si>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</si>
  <si>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</si>
  <si>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</si>
  <si>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</si>
  <si>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</si>
  <si>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</si>
  <si>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</si>
  <si>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</si>
  <si>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</si>
  <si>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</si>
  <si>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</si>
  <si>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</si>
  <si>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</si>
  <si>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</si>
  <si>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</si>
  <si>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</si>
  <si>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</si>
  <si>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</si>
  <si>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</si>
  <si>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</si>
  <si>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</si>
  <si>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</si>
  <si>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</si>
  <si>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</si>
  <si>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</si>
  <si>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</si>
  <si>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</si>
  <si>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</si>
  <si>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</si>
  <si>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</si>
  <si>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</si>
  <si>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</si>
  <si>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</si>
  <si>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</si>
  <si>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</si>
  <si>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</si>
  <si>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</si>
  <si>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</si>
  <si>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</si>
  <si>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</si>
  <si>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</si>
  <si>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</si>
  <si>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</si>
  <si>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</si>
  <si>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</si>
  <si>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</si>
  <si>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</si>
  <si>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</si>
  <si>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</si>
  <si>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</si>
  <si>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</si>
  <si>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</si>
  <si>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</si>
  <si>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</si>
  <si>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</si>
  <si>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</si>
  <si>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</si>
  <si>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</si>
  <si>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</si>
  <si>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</si>
  <si>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</si>
  <si>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</si>
  <si>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</si>
  <si>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</si>
  <si>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</si>
  <si>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</si>
  <si>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</si>
  <si>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</si>
  <si>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</si>
  <si>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</si>
  <si>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</si>
  <si>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</si>
  <si>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</si>
  <si>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</si>
  <si>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</si>
  <si>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</si>
  <si>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</si>
  <si>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</si>
  <si>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</si>
  <si>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</si>
  <si>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</si>
  <si>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</si>
  <si>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</si>
  <si>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</si>
  <si>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</si>
  <si>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</si>
  <si>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</si>
  <si>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</si>
  <si>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</si>
  <si>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</si>
  <si>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</si>
  <si>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</si>
  <si>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</si>
  <si>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</si>
  <si>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</si>
  <si>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</si>
  <si>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</si>
  <si>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</si>
  <si>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</si>
  <si>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</si>
  <si>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</si>
  <si>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</si>
  <si>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</si>
  <si>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</si>
  <si>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</si>
  <si>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</si>
  <si>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</si>
  <si>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</si>
  <si>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</si>
  <si>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</si>
  <si>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</si>
  <si>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</si>
  <si>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</si>
  <si>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</si>
  <si>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</si>
  <si>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</si>
  <si>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</si>
  <si>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</si>
  <si>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</si>
  <si>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</si>
  <si>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</si>
  <si>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</si>
  <si>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</si>
  <si>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</si>
  <si>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</si>
  <si>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</si>
  <si>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</si>
  <si>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</si>
  <si>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</si>
  <si>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</si>
  <si>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</si>
  <si>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</si>
  <si>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</si>
  <si>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</si>
  <si>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</si>
  <si>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</si>
  <si>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</si>
  <si>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</si>
  <si>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</si>
  <si>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</si>
  <si>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</si>
  <si>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</si>
  <si>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</si>
  <si>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</si>
  <si>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</si>
  <si>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</si>
  <si>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</si>
  <si>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</si>
  <si>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</si>
  <si>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</si>
  <si>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</si>
  <si>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</si>
  <si>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</si>
  <si>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</si>
  <si>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</si>
  <si>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</si>
  <si>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</si>
  <si>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</si>
  <si>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</si>
  <si>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</si>
  <si>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</si>
  <si>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</si>
  <si>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</si>
  <si>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</si>
  <si>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</si>
  <si>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</si>
  <si>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</si>
  <si>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</si>
  <si>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</si>
  <si>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</si>
  <si>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</si>
  <si>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</si>
  <si>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</si>
  <si>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</si>
  <si>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</si>
  <si>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</si>
  <si>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</si>
  <si>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</si>
  <si>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</si>
  <si>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</si>
  <si>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</si>
  <si>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</si>
  <si>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</si>
  <si>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</si>
  <si>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</si>
  <si>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</si>
  <si>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</si>
  <si>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</si>
  <si>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</si>
  <si>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</si>
  <si>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</si>
  <si>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</si>
  <si>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</si>
  <si>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</si>
  <si>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</si>
  <si>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</si>
  <si>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</si>
  <si>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</si>
  <si>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</si>
  <si>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</si>
  <si>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</si>
  <si>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</si>
  <si>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</si>
  <si>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</si>
  <si>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</si>
  <si>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</si>
  <si>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</si>
  <si>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</si>
  <si>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</si>
  <si>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</si>
  <si>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</si>
  <si>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</si>
  <si>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</si>
  <si>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</si>
  <si>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</si>
  <si>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</si>
  <si>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</si>
  <si>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</si>
  <si>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</si>
  <si>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</si>
  <si>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</si>
  <si>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</si>
  <si>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</si>
  <si>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</si>
  <si>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</si>
  <si>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</si>
  <si>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</si>
  <si>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</si>
  <si>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</si>
  <si>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</si>
  <si>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</si>
  <si>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</si>
  <si>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</si>
  <si>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</si>
  <si>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</si>
  <si>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</si>
  <si>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</si>
  <si>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</si>
  <si>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</si>
  <si>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</si>
  <si>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</si>
  <si>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</si>
  <si>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</si>
  <si>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</si>
  <si>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</si>
  <si>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</si>
  <si>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</si>
  <si>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</si>
  <si>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</si>
  <si>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</si>
  <si>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</si>
  <si>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</si>
  <si>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</si>
  <si>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</si>
  <si>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</si>
  <si>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</si>
  <si>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</si>
  <si>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</si>
  <si>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</si>
  <si>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</si>
  <si>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</si>
  <si>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</si>
  <si>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</si>
  <si>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</si>
  <si>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</si>
  <si>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</si>
  <si>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</si>
  <si>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</si>
  <si>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</si>
  <si>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</si>
  <si>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</si>
  <si>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</si>
  <si>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</si>
  <si>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</si>
  <si>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</si>
  <si>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</si>
  <si>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</si>
  <si>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</si>
  <si>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</si>
  <si>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</si>
  <si>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</si>
  <si>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</si>
  <si>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</si>
  <si>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</si>
  <si>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</si>
  <si>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</si>
  <si>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</si>
  <si>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</si>
  <si>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</si>
  <si>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</si>
  <si>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</si>
  <si>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</si>
  <si>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</si>
  <si>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</si>
  <si>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</si>
  <si>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</si>
  <si>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</si>
  <si>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</si>
  <si>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</si>
  <si>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</si>
  <si>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</si>
  <si>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</si>
  <si>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</si>
  <si>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</si>
  <si>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</si>
  <si>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</si>
  <si>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</si>
  <si>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</si>
  <si>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</si>
  <si>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</si>
  <si>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</si>
  <si>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</si>
  <si>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</si>
  <si>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</si>
  <si>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</si>
  <si>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</si>
  <si>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</si>
  <si>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</si>
  <si>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</si>
  <si>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</si>
  <si>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</si>
  <si>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</si>
  <si>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</si>
  <si>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</si>
  <si>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</si>
  <si>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</si>
  <si>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</si>
  <si>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</si>
  <si>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</si>
  <si>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</si>
  <si>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</si>
  <si>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</si>
  <si>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</si>
  <si>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</si>
  <si>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</si>
  <si>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</si>
  <si>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</si>
  <si>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</si>
  <si>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</si>
  <si>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</si>
  <si>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</si>
  <si>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</si>
  <si>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</si>
  <si>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</si>
  <si>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</si>
  <si>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</si>
  <si>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</si>
  <si>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</si>
  <si>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</si>
  <si>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</si>
  <si>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</si>
  <si>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</si>
  <si>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</si>
  <si>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</si>
  <si>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</si>
  <si>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</si>
  <si>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</si>
  <si>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</si>
  <si>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</si>
  <si>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</si>
  <si>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</si>
  <si>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</si>
  <si>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</si>
  <si>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</si>
  <si>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</si>
  <si>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</si>
  <si>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</si>
  <si>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</si>
  <si>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</si>
  <si>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</si>
  <si>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</si>
  <si>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</si>
  <si>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</si>
  <si>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</si>
  <si>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</si>
  <si>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</si>
  <si>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</si>
  <si>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</si>
  <si>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</si>
  <si>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</si>
  <si>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</si>
  <si>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</si>
  <si>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</si>
  <si>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</si>
  <si>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</si>
  <si>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</si>
  <si>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</si>
  <si>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</si>
  <si>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</si>
  <si>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</si>
  <si>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</si>
  <si>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</si>
  <si>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</si>
  <si>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</si>
  <si>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</si>
  <si>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</si>
  <si>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</si>
  <si>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</si>
  <si>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</si>
  <si>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</si>
  <si>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</si>
  <si>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</si>
  <si>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</si>
  <si>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</si>
  <si>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</si>
  <si>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</si>
  <si>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</si>
  <si>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</si>
  <si>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</si>
  <si>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</si>
  <si>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</si>
  <si>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</si>
  <si>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</si>
  <si>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</si>
  <si>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</si>
  <si>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</si>
  <si>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</si>
  <si>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</si>
  <si>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</si>
  <si>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</si>
  <si>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</si>
  <si>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</si>
  <si>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</si>
  <si>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</si>
  <si>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</si>
  <si>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</si>
  <si>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</si>
  <si>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</si>
  <si>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</si>
  <si>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</si>
  <si>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</si>
  <si>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</si>
  <si>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</si>
  <si>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</si>
  <si>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</si>
  <si>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</si>
  <si>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</si>
  <si>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</si>
  <si>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</si>
  <si>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</si>
  <si>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</si>
  <si>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</si>
  <si>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</si>
  <si>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</si>
  <si>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</si>
  <si>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</si>
  <si>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</si>
  <si>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</si>
  <si>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</si>
  <si>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</si>
  <si>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</si>
  <si>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</si>
  <si>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</si>
  <si>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</si>
  <si>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</si>
  <si>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</si>
  <si>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</si>
  <si>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</si>
  <si>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</si>
  <si>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</si>
  <si>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</si>
  <si>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</si>
  <si>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</si>
  <si>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</si>
  <si>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</si>
  <si>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</si>
  <si>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</si>
  <si>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</si>
  <si>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</si>
  <si>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</si>
  <si>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</si>
  <si>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</si>
  <si>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</si>
  <si>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</si>
  <si>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</si>
  <si>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</si>
  <si>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</si>
  <si>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</si>
  <si>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</si>
  <si>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</si>
  <si>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</si>
  <si>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</si>
  <si>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</si>
  <si>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</si>
  <si>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</si>
  <si>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</si>
  <si>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</si>
  <si>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</si>
  <si>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</si>
  <si>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</si>
  <si>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</si>
  <si>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</si>
  <si>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</si>
  <si>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</si>
  <si>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</si>
  <si>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</si>
  <si>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</si>
  <si>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</si>
  <si>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</si>
  <si>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</si>
  <si>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</si>
  <si>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</si>
  <si>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</si>
  <si>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</si>
  <si>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</si>
  <si>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</si>
  <si>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</si>
  <si>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</si>
  <si>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</si>
  <si>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</si>
  <si>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</si>
  <si>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</si>
  <si>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</si>
  <si>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</si>
  <si>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</si>
  <si>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</si>
  <si>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</si>
  <si>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</si>
  <si>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</si>
  <si>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</si>
  <si>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</si>
  <si>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</si>
  <si>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</si>
  <si>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</si>
  <si>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</si>
  <si>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</si>
  <si>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</si>
  <si>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</si>
  <si>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</si>
  <si>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</si>
  <si>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</si>
  <si>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</si>
  <si>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</si>
  <si>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</si>
  <si>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</si>
  <si>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</si>
  <si>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</si>
  <si>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</si>
  <si>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</si>
  <si>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</si>
  <si>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</si>
  <si>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</si>
  <si>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</si>
  <si>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</si>
  <si>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</si>
  <si>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</si>
  <si>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</si>
  <si>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</si>
  <si>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</si>
  <si>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</si>
  <si>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</si>
  <si>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</si>
  <si>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</si>
  <si>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</si>
  <si>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</si>
  <si>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</si>
  <si>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</si>
  <si>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</si>
  <si>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</si>
  <si>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</si>
  <si>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</si>
  <si>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</si>
  <si>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</si>
  <si>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</si>
  <si>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</si>
  <si>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</si>
  <si>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</si>
  <si>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</si>
  <si>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</si>
  <si>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</si>
  <si>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</si>
  <si>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</si>
  <si>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</si>
  <si>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</si>
  <si>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</si>
  <si>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</si>
  <si>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</si>
  <si>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</si>
  <si>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</si>
  <si>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</si>
  <si>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</si>
  <si>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</si>
  <si>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</si>
  <si>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</si>
  <si>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</si>
  <si>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</si>
  <si>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</si>
  <si>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</si>
  <si>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</si>
  <si>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</si>
  <si>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</si>
  <si>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</si>
  <si>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</si>
  <si>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</si>
  <si>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</si>
  <si>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</si>
  <si>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</si>
  <si>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</si>
  <si>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</si>
  <si>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</si>
  <si>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</si>
  <si>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</si>
  <si>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</si>
  <si>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</si>
  <si>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</si>
  <si>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</si>
  <si>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</si>
  <si>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</si>
  <si>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</si>
  <si>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</si>
  <si>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</si>
  <si>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</si>
  <si>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</si>
  <si>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</si>
  <si>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</si>
  <si>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</si>
  <si>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</si>
  <si>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</si>
  <si>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</si>
  <si>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</si>
  <si>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</si>
  <si>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</si>
  <si>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</si>
  <si>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</si>
  <si>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</si>
  <si>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</si>
  <si>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</si>
  <si>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</si>
  <si>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</si>
  <si>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</si>
  <si>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</si>
  <si>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</si>
  <si>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</si>
  <si>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</si>
  <si>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</si>
  <si>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</si>
  <si>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</si>
  <si>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</si>
  <si>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</si>
  <si>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</si>
  <si>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</si>
  <si>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</si>
  <si>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</si>
  <si>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</si>
  <si>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</si>
  <si>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</si>
  <si>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</si>
  <si>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</si>
  <si>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</si>
  <si>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</si>
  <si>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</si>
  <si>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</si>
  <si>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</si>
  <si>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</si>
  <si>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</si>
  <si>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</si>
  <si>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</si>
  <si>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</si>
  <si>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</si>
  <si>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</si>
  <si>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</si>
  <si>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</si>
  <si>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</si>
  <si>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</si>
  <si>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</si>
  <si>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</si>
  <si>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</si>
  <si>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</si>
  <si>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</si>
  <si>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</si>
  <si>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</si>
  <si>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</si>
  <si>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</si>
  <si>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</si>
  <si>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</si>
  <si>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</si>
  <si>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</si>
  <si>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</si>
  <si>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</si>
  <si>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</si>
  <si>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</si>
  <si>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</si>
  <si>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</si>
  <si>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</si>
  <si>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</si>
  <si>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</si>
  <si>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</si>
  <si>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</si>
  <si>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</si>
  <si>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</si>
  <si>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</si>
  <si>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</si>
  <si>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</si>
  <si>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</si>
  <si>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</si>
  <si>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</si>
  <si>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</si>
  <si>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</si>
  <si>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</si>
  <si>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</si>
  <si>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</si>
  <si>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</si>
  <si>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</si>
  <si>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</si>
  <si>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</si>
  <si>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</si>
  <si>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</si>
  <si>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</si>
  <si>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</si>
  <si>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</si>
  <si>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</si>
  <si>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</si>
  <si>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</si>
  <si>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</si>
  <si>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</si>
  <si>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</si>
  <si>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</si>
  <si>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</si>
  <si>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</si>
  <si>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</si>
  <si>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</si>
  <si>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</si>
  <si>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</si>
  <si>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</si>
  <si>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</si>
  <si>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</si>
  <si>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</si>
  <si>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</si>
  <si>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</si>
  <si>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</si>
  <si>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</si>
  <si>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</si>
  <si>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</si>
  <si>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</si>
  <si>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</si>
  <si>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</si>
  <si>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</si>
  <si>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</si>
  <si>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</si>
  <si>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</si>
  <si>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</si>
  <si>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</si>
  <si>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</si>
  <si>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</si>
  <si>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</si>
  <si>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</si>
  <si>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</si>
  <si>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</si>
  <si>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</si>
  <si>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</si>
  <si>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</si>
  <si>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</si>
  <si>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</si>
  <si>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</si>
  <si>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</si>
  <si>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</si>
  <si>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</si>
  <si>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</si>
  <si>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</si>
  <si>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</si>
  <si>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</si>
  <si>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</si>
  <si>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</si>
  <si>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</si>
  <si>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</si>
  <si>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</si>
  <si>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</si>
  <si>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</si>
  <si>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</si>
  <si>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</si>
  <si>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</si>
  <si>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</si>
  <si>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</si>
  <si>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</si>
  <si>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</si>
  <si>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</si>
  <si>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</si>
  <si>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</si>
  <si>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</si>
  <si>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</si>
  <si>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</si>
  <si>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</si>
  <si>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</si>
  <si>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</si>
  <si>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</si>
  <si>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</si>
  <si>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</si>
  <si>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</si>
  <si>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</si>
  <si>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</si>
  <si>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</si>
  <si>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</si>
  <si>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</si>
  <si>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</si>
  <si>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</si>
  <si>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</si>
  <si>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</si>
  <si>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</si>
  <si>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</si>
  <si>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</si>
  <si>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</si>
  <si>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</si>
  <si>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</si>
  <si>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</si>
  <si>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</si>
  <si>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</si>
  <si>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</si>
  <si>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</si>
  <si>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</si>
  <si>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</si>
  <si>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</si>
  <si>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</si>
  <si>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</si>
  <si>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</si>
  <si>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</si>
  <si>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</si>
  <si>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</si>
  <si>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</si>
  <si>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</si>
  <si>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</si>
  <si>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</si>
  <si>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</si>
  <si>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</si>
  <si>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</si>
  <si>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</si>
  <si>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</si>
  <si>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</si>
  <si>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</si>
  <si>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</si>
  <si>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</si>
  <si>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</si>
  <si>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</si>
  <si>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</si>
  <si>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</si>
  <si>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</si>
  <si>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</si>
  <si>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</si>
  <si>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</si>
  <si>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</si>
  <si>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</si>
  <si>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</si>
  <si>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</si>
  <si>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</si>
  <si>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</si>
  <si>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</si>
  <si>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</si>
  <si>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</si>
  <si>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</si>
  <si>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</si>
  <si>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</si>
  <si>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</si>
  <si>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</si>
  <si>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</si>
  <si>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</si>
  <si>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</si>
  <si>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</si>
  <si>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</si>
  <si>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</si>
  <si>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</si>
  <si>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</si>
  <si>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</si>
  <si>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</si>
  <si>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</si>
  <si>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</si>
  <si>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</si>
  <si>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</si>
  <si>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</si>
  <si>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</si>
  <si>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</si>
  <si>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</si>
  <si>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</si>
  <si>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</si>
  <si>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</si>
  <si>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</si>
  <si>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</si>
  <si>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</si>
  <si>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</si>
  <si>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</si>
  <si>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</si>
  <si>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</si>
  <si>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</si>
  <si>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</si>
  <si>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</si>
  <si>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</si>
  <si>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</si>
  <si>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</si>
  <si>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</si>
  <si>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</si>
  <si>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</si>
  <si>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</si>
  <si>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</si>
  <si>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</si>
  <si>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</si>
  <si>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</si>
  <si>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</si>
  <si>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</si>
  <si>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</si>
  <si>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</si>
  <si>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</si>
  <si>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</si>
  <si>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</si>
  <si>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</si>
  <si>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</si>
  <si>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</si>
  <si>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</si>
  <si>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</si>
  <si>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</si>
  <si>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</si>
  <si>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</si>
  <si>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</si>
  <si>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</si>
  <si>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</si>
  <si>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</si>
  <si>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</si>
  <si>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</si>
  <si>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</si>
  <si>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</si>
  <si>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</si>
  <si>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</si>
  <si>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</si>
  <si>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</si>
  <si>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</si>
  <si>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</si>
  <si>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</si>
  <si>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</si>
  <si>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</si>
  <si>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</si>
  <si>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</si>
  <si>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</si>
  <si>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</si>
  <si>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</si>
  <si>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</si>
  <si>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</si>
  <si>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</si>
  <si>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</si>
  <si>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</si>
  <si>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</si>
  <si>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</si>
  <si>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</si>
  <si>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</si>
  <si>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</si>
  <si>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</si>
  <si>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</si>
  <si>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</si>
  <si>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</si>
  <si>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</si>
  <si>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</si>
  <si>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</si>
  <si>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</si>
  <si>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</si>
  <si>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</si>
  <si>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</si>
  <si>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</si>
  <si>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</si>
  <si>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</si>
  <si>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</si>
  <si>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</si>
  <si>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</si>
  <si>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</si>
  <si>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</si>
  <si>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</si>
  <si>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</si>
  <si>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</si>
  <si>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</si>
  <si>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</si>
  <si>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</si>
  <si>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</si>
  <si>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</si>
  <si>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</si>
  <si>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</si>
  <si>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</si>
  <si>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</si>
  <si>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</si>
  <si>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</si>
  <si>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</si>
  <si>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</si>
  <si>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</si>
  <si>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</si>
  <si>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</si>
  <si>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</si>
  <si>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</si>
  <si>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</si>
  <si>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</si>
  <si>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</si>
  <si>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</si>
  <si>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</si>
  <si>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</si>
  <si>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</si>
  <si>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</si>
  <si>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</si>
  <si>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</si>
  <si>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</si>
  <si>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</si>
  <si>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</si>
  <si>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</si>
  <si>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</si>
  <si>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</si>
  <si>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</si>
  <si>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</si>
  <si>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</si>
  <si>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</si>
  <si>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</si>
  <si>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</si>
  <si>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</si>
  <si>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</si>
  <si>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</si>
  <si>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</si>
  <si>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</si>
  <si>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</si>
  <si>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</si>
  <si>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</si>
  <si>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</si>
  <si>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</si>
  <si>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</si>
  <si>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</si>
  <si>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</si>
  <si>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</si>
  <si>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</si>
  <si>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</si>
  <si>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</si>
  <si>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</si>
  <si>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</si>
  <si>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</si>
  <si>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</si>
  <si>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</si>
  <si>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</si>
  <si>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</si>
  <si>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</si>
  <si>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</si>
  <si>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</si>
  <si>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</si>
  <si>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</si>
  <si>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</si>
  <si>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</si>
  <si>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</si>
  <si>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</si>
  <si>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</si>
  <si>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</si>
  <si>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</si>
  <si>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</si>
  <si>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</si>
  <si>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</si>
  <si>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</si>
  <si>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</si>
  <si>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</si>
  <si>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</si>
  <si>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</si>
  <si>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</si>
  <si>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</si>
  <si>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</si>
  <si>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</si>
  <si>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</si>
  <si>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</si>
  <si>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</si>
  <si>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</si>
  <si>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</si>
  <si>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</si>
  <si>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</si>
  <si>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</si>
  <si>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</si>
  <si>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</si>
  <si>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</si>
  <si>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</si>
  <si>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</si>
  <si>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</si>
  <si>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</si>
  <si>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</si>
  <si>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</si>
  <si>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</si>
  <si>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</si>
  <si>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</si>
  <si>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</si>
  <si>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</si>
  <si>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</si>
  <si>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</si>
  <si>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</si>
  <si>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</si>
  <si>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</si>
  <si>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</si>
  <si>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</si>
  <si>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</si>
  <si>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</si>
  <si>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</si>
  <si>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</si>
  <si>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</si>
  <si>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</si>
  <si>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</si>
  <si>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</si>
  <si>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</si>
  <si>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</si>
  <si>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</si>
  <si>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</si>
  <si>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</si>
  <si>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</si>
  <si>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</si>
  <si>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</si>
  <si>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</si>
  <si>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</si>
  <si>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</si>
  <si>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</si>
  <si>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</si>
  <si>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</si>
  <si>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</si>
  <si>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</si>
  <si>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</si>
  <si>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</si>
  <si>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</si>
  <si>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</si>
  <si>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</si>
  <si>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</si>
  <si>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</si>
  <si>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</si>
  <si>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</si>
  <si>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</si>
  <si>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</si>
  <si>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</si>
  <si>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</si>
  <si>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</si>
  <si>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</si>
  <si>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</si>
  <si>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</si>
  <si>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</si>
  <si>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</si>
  <si>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</si>
  <si>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</si>
  <si>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</si>
  <si>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</si>
  <si>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</si>
  <si>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</si>
  <si>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</si>
  <si>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</si>
  <si>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</si>
  <si>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</si>
  <si>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</si>
  <si>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</si>
  <si>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</si>
  <si>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</si>
  <si>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</si>
  <si>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</si>
  <si>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</si>
  <si>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</si>
  <si>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</si>
  <si>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</si>
  <si>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</si>
  <si>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</si>
  <si>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</si>
  <si>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</si>
  <si>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</si>
  <si>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</si>
  <si>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</si>
  <si>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</si>
  <si>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</si>
  <si>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</si>
  <si>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</si>
  <si>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</si>
  <si>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</si>
  <si>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</si>
  <si>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</si>
  <si>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</si>
  <si>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</si>
  <si>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</si>
  <si>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</si>
  <si>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</si>
  <si>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</si>
  <si>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</si>
  <si>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</si>
  <si>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</si>
  <si>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</si>
  <si>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</si>
  <si>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</si>
  <si>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</si>
  <si>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</si>
  <si>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</si>
  <si>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</si>
  <si>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</si>
  <si>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</si>
  <si>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</si>
  <si>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</si>
  <si>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</si>
  <si>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</si>
  <si>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</si>
  <si>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</si>
  <si>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</si>
  <si>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</si>
  <si>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</si>
  <si>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</si>
  <si>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</si>
  <si>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</si>
  <si>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</si>
  <si>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</si>
  <si>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</si>
  <si>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</si>
  <si>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</si>
  <si>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</si>
  <si>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</si>
  <si>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</si>
  <si>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</si>
  <si>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</si>
  <si>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</si>
  <si>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</si>
  <si>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</si>
  <si>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</si>
  <si>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</si>
  <si>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</si>
  <si>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</si>
  <si>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</si>
  <si>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</si>
  <si>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</si>
  <si>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</si>
  <si>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</si>
  <si>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</si>
  <si>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</si>
  <si>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</si>
  <si>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</si>
  <si>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</si>
  <si>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</si>
  <si>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</si>
  <si>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</si>
  <si>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</si>
  <si>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</si>
  <si>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</si>
  <si>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</si>
  <si>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</si>
  <si>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</si>
  <si>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</si>
  <si>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</si>
  <si>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</si>
  <si>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</si>
  <si>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</si>
  <si>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</si>
  <si>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</si>
  <si>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</si>
  <si>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</si>
  <si>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</si>
  <si>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</si>
  <si>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</si>
  <si>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</si>
  <si>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</si>
  <si>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</si>
  <si>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</si>
  <si>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</si>
  <si>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</si>
  <si>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</si>
  <si>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</si>
  <si>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</si>
  <si>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</si>
  <si>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</si>
  <si>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</si>
  <si>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</si>
  <si>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</si>
  <si>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</si>
  <si>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</si>
  <si>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</si>
  <si>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</si>
  <si>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</si>
  <si>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</si>
  <si>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</si>
  <si>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</si>
  <si>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</si>
  <si>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</si>
  <si>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</si>
  <si>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</si>
  <si>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</si>
  <si>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</si>
  <si>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</si>
  <si>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</si>
  <si>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</si>
  <si>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</si>
  <si>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</si>
  <si>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</si>
  <si>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</si>
  <si>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</si>
  <si>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</si>
  <si>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</si>
  <si>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</si>
  <si>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</si>
  <si>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</si>
  <si>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</si>
  <si>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</si>
  <si>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</si>
  <si>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</si>
  <si>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</si>
  <si>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</si>
  <si>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</si>
  <si>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</si>
  <si>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</si>
  <si>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</si>
  <si>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</si>
  <si>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</si>
  <si>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</si>
  <si>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</si>
  <si>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</si>
  <si>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</si>
  <si>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</si>
  <si>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</si>
  <si>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</si>
  <si>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</si>
  <si>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</si>
  <si>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</si>
  <si>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</si>
  <si>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</si>
  <si>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</si>
  <si>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</si>
  <si>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</si>
  <si>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</si>
  <si>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</si>
  <si>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</si>
  <si>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</si>
  <si>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</si>
  <si>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</si>
  <si>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</si>
  <si>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</si>
  <si>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</si>
  <si>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</si>
  <si>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</si>
  <si>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</si>
  <si>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</si>
  <si>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</si>
  <si>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</si>
  <si>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</si>
  <si>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</si>
  <si>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</si>
  <si>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</si>
  <si>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</si>
  <si>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</si>
  <si>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</si>
  <si>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</si>
  <si>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</si>
  <si>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</si>
  <si>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</si>
  <si>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</si>
  <si>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</si>
  <si>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</si>
  <si>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</si>
  <si>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</si>
  <si>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</si>
  <si>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</si>
  <si>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</si>
  <si>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</si>
  <si>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</si>
  <si>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</si>
  <si>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</si>
  <si>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</si>
  <si>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</si>
  <si>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</si>
  <si>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</si>
  <si>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</si>
  <si>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</si>
  <si>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</si>
  <si>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</si>
  <si>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</si>
  <si>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</si>
  <si>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</si>
  <si>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</si>
  <si>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</si>
  <si>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</si>
  <si>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</si>
  <si>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</si>
  <si>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</si>
  <si>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</si>
  <si>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</si>
  <si>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</si>
  <si>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</si>
  <si>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</si>
  <si>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</si>
  <si>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</si>
  <si>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</si>
  <si>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</si>
  <si>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</si>
  <si>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</si>
  <si>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</si>
  <si>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</si>
  <si>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</si>
  <si>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</si>
  <si>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</si>
  <si>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</si>
  <si>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</si>
  <si>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</si>
  <si>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</si>
  <si>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</si>
  <si>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</si>
  <si>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</si>
  <si>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</si>
  <si>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</si>
  <si>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</si>
  <si>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</si>
  <si>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</si>
  <si>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</si>
  <si>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</si>
  <si>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</si>
  <si>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</si>
  <si>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</si>
  <si>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</si>
  <si>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</si>
  <si>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</si>
  <si>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</si>
  <si>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</si>
  <si>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</si>
  <si>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</si>
  <si>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</si>
  <si>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</si>
  <si>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</si>
  <si>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</si>
  <si>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</si>
  <si>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</si>
  <si>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</si>
  <si>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</si>
  <si>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</si>
  <si>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</si>
  <si>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</si>
  <si>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</si>
  <si>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</si>
  <si>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</si>
  <si>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</si>
  <si>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</si>
  <si>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</si>
  <si>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</si>
  <si>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</si>
  <si>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</si>
  <si>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</si>
  <si>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</si>
  <si>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</si>
  <si>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</si>
  <si>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</si>
  <si>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</si>
  <si>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</si>
  <si>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</si>
  <si>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</si>
  <si>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</si>
  <si>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</si>
  <si>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</si>
  <si>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</si>
  <si>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</si>
  <si>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</si>
  <si>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</si>
  <si>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</si>
  <si>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</si>
  <si>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</si>
  <si>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</si>
  <si>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</si>
  <si>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</si>
  <si>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</si>
  <si>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</si>
  <si>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</si>
  <si>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</si>
  <si>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</si>
  <si>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</si>
  <si>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</si>
  <si>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</si>
  <si>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</si>
  <si>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</si>
  <si>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</si>
  <si>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</si>
  <si>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</si>
  <si>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</si>
  <si>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</si>
  <si>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</si>
  <si>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</si>
  <si>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</si>
  <si>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</si>
  <si>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</si>
  <si>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</si>
  <si>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</si>
  <si>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</si>
  <si>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</si>
  <si>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</si>
  <si>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</si>
  <si>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</si>
  <si>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</si>
  <si>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</si>
  <si>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</si>
  <si>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</si>
  <si>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</si>
  <si>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</si>
  <si>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</si>
  <si>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</si>
  <si>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</si>
  <si>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</si>
  <si>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</si>
  <si>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</si>
  <si>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</si>
  <si>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</si>
  <si>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</si>
  <si>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</si>
  <si>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</si>
  <si>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</si>
  <si>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</si>
  <si>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</si>
  <si>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</si>
  <si>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</si>
  <si>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</si>
  <si>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</si>
  <si>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</si>
  <si>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</si>
  <si>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</si>
  <si>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</si>
  <si>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</si>
  <si>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</si>
  <si>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</si>
  <si>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</si>
  <si>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</si>
  <si>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</si>
  <si>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</si>
  <si>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</si>
  <si>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</si>
  <si>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</si>
  <si>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</si>
  <si>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</si>
  <si>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</si>
  <si>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</si>
  <si>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</si>
  <si>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</si>
  <si>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</si>
  <si>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</si>
  <si>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</si>
  <si>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</si>
  <si>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</si>
  <si>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</si>
  <si>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</si>
  <si>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</si>
  <si>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</si>
  <si>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</si>
  <si>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</si>
  <si>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</si>
  <si>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</si>
  <si>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</si>
  <si>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</si>
  <si>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</si>
  <si>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</si>
  <si>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</si>
  <si>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</si>
  <si>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</si>
  <si>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</si>
  <si>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</si>
  <si>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</si>
  <si>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</si>
  <si>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</si>
  <si>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</si>
  <si>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</si>
  <si>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</si>
  <si>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</si>
  <si>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</si>
  <si>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</si>
  <si>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</si>
  <si>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</si>
  <si>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</si>
  <si>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</si>
  <si>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</si>
  <si>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</si>
  <si>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</si>
  <si>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</si>
  <si>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</si>
  <si>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</si>
  <si>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</si>
  <si>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</si>
  <si>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</si>
  <si>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</si>
  <si>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</si>
  <si>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</si>
  <si>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</si>
  <si>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</si>
  <si>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</si>
  <si>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</si>
  <si>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</si>
  <si>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</si>
  <si>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</si>
  <si>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</si>
  <si>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</si>
  <si>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</si>
  <si>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</si>
  <si>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</si>
  <si>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</si>
  <si>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</si>
  <si>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</si>
  <si>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</si>
  <si>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</si>
  <si>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</si>
  <si>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</si>
  <si>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</si>
  <si>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</si>
  <si>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</si>
  <si>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</si>
  <si>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</si>
  <si>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</si>
  <si>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</si>
  <si>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</si>
  <si>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</si>
  <si>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</si>
  <si>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</si>
  <si>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</si>
  <si>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</si>
  <si>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</si>
  <si>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</si>
  <si>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</si>
  <si>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</si>
  <si>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</si>
  <si>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</si>
  <si>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</si>
  <si>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</si>
  <si>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</si>
  <si>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</si>
  <si>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</si>
  <si>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</si>
  <si>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</si>
  <si>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</si>
  <si>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</si>
  <si>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</si>
  <si>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</si>
  <si>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</si>
  <si>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</si>
  <si>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</si>
  <si>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</si>
  <si>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</si>
  <si>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</si>
  <si>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</si>
  <si>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</si>
  <si>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</si>
  <si>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</si>
  <si>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</si>
  <si>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</si>
  <si>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</si>
  <si>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</si>
  <si>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</si>
  <si>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</si>
  <si>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</si>
  <si>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</si>
  <si>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</si>
  <si>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</si>
  <si>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</si>
  <si>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</si>
  <si>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</si>
  <si>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</si>
  <si>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</si>
  <si>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</si>
  <si>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</si>
  <si>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</si>
  <si>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</si>
  <si>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</si>
  <si>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</si>
  <si>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</si>
  <si>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</si>
  <si>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</si>
  <si>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</si>
  <si>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</si>
  <si>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</si>
  <si>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</si>
  <si>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</si>
  <si>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</si>
  <si>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</si>
  <si>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</si>
  <si>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</si>
  <si>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</si>
  <si>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</si>
  <si>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</si>
  <si>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</si>
  <si>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</si>
  <si>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</si>
  <si>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</si>
  <si>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</si>
  <si>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</si>
  <si>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</si>
  <si>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</si>
  <si>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</si>
  <si>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</si>
  <si>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</si>
  <si>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</si>
  <si>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</si>
  <si>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</si>
  <si>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</si>
  <si>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</si>
  <si>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</si>
  <si>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</si>
  <si>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</si>
  <si>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</si>
  <si>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</si>
  <si>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</si>
  <si>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</si>
  <si>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</si>
  <si>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</si>
  <si>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</si>
  <si>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</si>
  <si>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</si>
  <si>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</si>
  <si>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</si>
  <si>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</si>
  <si>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</si>
  <si>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</si>
  <si>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</si>
  <si>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</si>
  <si>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</si>
  <si>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</si>
  <si>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</si>
  <si>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</si>
  <si>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</si>
  <si>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</si>
  <si>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</si>
  <si>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</si>
  <si>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</si>
  <si>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</si>
  <si>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</si>
  <si>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</si>
  <si>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</si>
  <si>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</si>
  <si>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</si>
  <si>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</si>
  <si>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</si>
  <si>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</si>
  <si>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</si>
  <si>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</si>
  <si>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</si>
  <si>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</si>
  <si>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</si>
  <si>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</si>
  <si>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</si>
  <si>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</si>
  <si>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</si>
  <si>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</si>
  <si>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</si>
  <si>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</si>
  <si>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</si>
  <si>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</si>
  <si>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</si>
  <si>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</si>
  <si>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</si>
  <si>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</si>
  <si>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</si>
  <si>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</si>
  <si>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</si>
  <si>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</si>
  <si>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</si>
  <si>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</si>
  <si>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</si>
  <si>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</si>
  <si>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</si>
  <si>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</si>
  <si>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</si>
  <si>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</si>
  <si>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</si>
  <si>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</si>
  <si>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</si>
  <si>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</si>
  <si>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</si>
  <si>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</si>
  <si>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</si>
  <si>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</si>
  <si>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</si>
  <si>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</si>
  <si>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</si>
  <si>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</si>
  <si>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</si>
  <si>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</si>
  <si>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</si>
  <si>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</si>
  <si>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</si>
  <si>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</si>
  <si>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</si>
  <si>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</si>
  <si>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</si>
  <si>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</si>
  <si>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</si>
  <si>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</si>
  <si>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</si>
  <si>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</si>
  <si>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</si>
  <si>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</si>
  <si>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</si>
  <si>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</si>
  <si>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</si>
  <si>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</si>
  <si>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</si>
  <si>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</si>
  <si>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</si>
  <si>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</si>
  <si>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</si>
  <si>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</si>
  <si>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</si>
  <si>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</si>
  <si>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</si>
  <si>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</si>
  <si>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</si>
  <si>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</si>
  <si>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</si>
  <si>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</si>
  <si>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</si>
  <si>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</si>
  <si>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</si>
  <si>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</si>
  <si>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</si>
  <si>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</si>
  <si>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</si>
  <si>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</si>
  <si>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</si>
  <si>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</si>
  <si>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</si>
  <si>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</si>
  <si>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</si>
  <si>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</si>
  <si>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</si>
  <si>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</si>
  <si>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</si>
  <si>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</si>
  <si>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</si>
  <si>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</si>
  <si>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</si>
  <si>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</si>
  <si>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</si>
  <si>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</si>
  <si>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</si>
  <si>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</si>
  <si>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</si>
  <si>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</si>
  <si>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</si>
  <si>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</si>
  <si>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</si>
  <si>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</si>
  <si>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</si>
  <si>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</si>
  <si>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</si>
  <si>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</si>
  <si>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</si>
  <si>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</si>
  <si>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</si>
  <si>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</si>
  <si>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</si>
  <si>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</si>
  <si>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</si>
  <si>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</si>
  <si>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</si>
  <si>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</si>
  <si>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</si>
  <si>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</si>
  <si>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</si>
  <si>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</si>
  <si>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</si>
  <si>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</si>
  <si>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</si>
  <si>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</si>
  <si>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</si>
  <si>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</si>
  <si>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</si>
  <si>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</si>
  <si>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</si>
  <si>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</si>
  <si>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</si>
  <si>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</si>
  <si>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</si>
  <si>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</si>
  <si>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</si>
  <si>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</si>
  <si>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</si>
  <si>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</si>
  <si>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</si>
  <si>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</si>
  <si>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</si>
  <si>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</si>
  <si>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</si>
  <si>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</si>
  <si>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</si>
  <si>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</si>
  <si>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</si>
  <si>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</si>
  <si>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</si>
  <si>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</si>
  <si>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</si>
  <si>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</si>
  <si>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</si>
  <si>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</si>
  <si>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</si>
  <si>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</si>
  <si>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</si>
  <si>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</si>
  <si>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</si>
  <si>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</si>
  <si>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</si>
  <si>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</si>
  <si>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</si>
  <si>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</si>
  <si>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</si>
  <si>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</si>
  <si>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</si>
  <si>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</si>
  <si>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</si>
  <si>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</si>
  <si>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</si>
  <si>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</si>
  <si>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</si>
  <si>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</si>
  <si>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</si>
  <si>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</si>
  <si>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</si>
  <si>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</si>
  <si>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</si>
  <si>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</si>
  <si>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</si>
  <si>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</si>
  <si>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</si>
  <si>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</si>
  <si>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</si>
  <si>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</si>
  <si>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</si>
  <si>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</si>
  <si>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</si>
  <si>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</si>
  <si>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</si>
  <si>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</si>
  <si>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</si>
  <si>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</si>
  <si>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</si>
  <si>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</si>
  <si>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</si>
  <si>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</si>
  <si>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</si>
  <si>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</si>
  <si>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</si>
  <si>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</si>
  <si>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</si>
  <si>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</si>
  <si>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</si>
  <si>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</si>
  <si>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</si>
  <si>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</si>
  <si>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</si>
  <si>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</si>
  <si>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</si>
  <si>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</si>
  <si>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</si>
  <si>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</si>
  <si>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</si>
  <si>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</si>
  <si>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</si>
  <si>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</si>
  <si>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</si>
  <si>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</si>
  <si>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</si>
  <si>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</si>
  <si>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</si>
  <si>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</si>
  <si>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</si>
  <si>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</si>
  <si>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</si>
  <si>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</si>
  <si>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</si>
  <si>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</si>
  <si>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</si>
  <si>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</si>
  <si>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</si>
  <si>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</si>
  <si>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</si>
  <si>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</si>
  <si>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</si>
  <si>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</si>
  <si>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</si>
  <si>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</si>
  <si>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</si>
  <si>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</si>
  <si>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</si>
  <si>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</si>
  <si>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</si>
  <si>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</si>
  <si>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</si>
  <si>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</si>
  <si>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</si>
  <si>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</si>
  <si>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</si>
  <si>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</si>
  <si>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</si>
  <si>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</si>
  <si>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</si>
  <si>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</si>
  <si>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</si>
  <si>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</si>
  <si>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</si>
  <si>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</si>
  <si>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</si>
  <si>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</si>
  <si>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</si>
  <si>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</si>
  <si>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</si>
  <si>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</si>
  <si>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</si>
  <si>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</si>
  <si>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</si>
  <si>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</si>
  <si>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</si>
  <si>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</si>
  <si>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</si>
  <si>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</si>
  <si>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</si>
  <si>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</si>
  <si>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</si>
  <si>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</si>
  <si>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</si>
  <si>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</si>
  <si>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</si>
  <si>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</si>
  <si>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</si>
  <si>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</si>
  <si>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</si>
  <si>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</si>
  <si>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</si>
  <si>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</si>
  <si>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</si>
  <si>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</si>
  <si>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</si>
  <si>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</si>
  <si>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</si>
  <si>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</si>
  <si>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</si>
  <si>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</si>
  <si>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</si>
  <si>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</si>
  <si>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</si>
  <si>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</si>
  <si>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</si>
  <si>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</si>
  <si>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</si>
  <si>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</si>
  <si>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</si>
  <si>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</si>
  <si>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</si>
  <si>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</si>
  <si>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</si>
  <si>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</si>
  <si>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</si>
  <si>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</si>
  <si>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</si>
  <si>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</si>
  <si>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</si>
  <si>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</si>
  <si>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</si>
  <si>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</si>
  <si>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</si>
  <si>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</si>
  <si>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</si>
  <si>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</si>
  <si>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</si>
  <si>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</si>
  <si>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</si>
  <si>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</si>
  <si>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</si>
  <si>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</si>
  <si>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</si>
  <si>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</si>
  <si>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</si>
  <si>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</si>
  <si>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</si>
  <si>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</si>
  <si>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</si>
  <si>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</si>
  <si>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</si>
  <si>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</si>
  <si>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</si>
  <si>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</si>
  <si>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</si>
  <si>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</si>
  <si>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</si>
  <si>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</si>
  <si>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</si>
  <si>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</si>
  <si>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</si>
  <si>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</si>
  <si>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</si>
  <si>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</si>
  <si>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</si>
  <si>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</si>
  <si>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</si>
  <si>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</si>
  <si>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</si>
  <si>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</si>
  <si>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</si>
  <si>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</si>
  <si>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</si>
  <si>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</si>
  <si>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</si>
  <si>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</si>
  <si>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</si>
  <si>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</si>
  <si>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</si>
  <si>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</si>
  <si>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</si>
  <si>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</si>
  <si>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</si>
  <si>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</si>
  <si>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</si>
  <si>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</si>
  <si>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</si>
  <si>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</si>
  <si>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</si>
  <si>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</si>
  <si>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</si>
  <si>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</si>
  <si>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</si>
  <si>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</si>
  <si>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</si>
  <si>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</si>
  <si>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</si>
  <si>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</si>
  <si>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</si>
  <si>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</si>
  <si>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</si>
  <si>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</si>
  <si>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</si>
  <si>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</si>
  <si>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</si>
  <si>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</si>
  <si>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</si>
  <si>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</si>
  <si>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</si>
  <si>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</si>
  <si>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</si>
  <si>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</si>
  <si>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</si>
  <si>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</si>
  <si>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</si>
  <si>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</si>
  <si>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</si>
  <si>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</si>
  <si>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</si>
  <si>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</si>
  <si>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</si>
  <si>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</si>
  <si>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</si>
  <si>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</si>
  <si>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</si>
  <si>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</si>
  <si>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</si>
  <si>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</si>
  <si>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</si>
  <si>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</si>
  <si>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</si>
  <si>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</si>
  <si>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</si>
  <si>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</si>
  <si>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</si>
  <si>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</si>
  <si>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</si>
  <si>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</si>
  <si>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</si>
  <si>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</si>
  <si>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</si>
  <si>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</si>
  <si>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</si>
  <si>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</si>
  <si>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</si>
  <si>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</si>
  <si>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</si>
  <si>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</si>
  <si>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</si>
  <si>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</si>
  <si>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</si>
  <si>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</si>
  <si>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</si>
  <si>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</si>
  <si>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</si>
  <si>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</si>
  <si>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</si>
  <si>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</si>
  <si>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</si>
  <si>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</si>
  <si>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</si>
  <si>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</si>
  <si>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</si>
  <si>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</si>
  <si>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</si>
  <si>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</si>
  <si>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</si>
  <si>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</si>
  <si>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</si>
  <si>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</si>
  <si>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</si>
  <si>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</si>
  <si>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</si>
  <si>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</si>
  <si>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</si>
  <si>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</si>
  <si>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</si>
  <si>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</si>
  <si>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</si>
  <si>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</si>
  <si>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</si>
  <si>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</si>
  <si>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</si>
  <si>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</si>
  <si>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</si>
  <si>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</si>
  <si>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</si>
  <si>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</si>
  <si>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</si>
  <si>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</si>
  <si>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</si>
  <si>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</si>
  <si>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</si>
  <si>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</si>
  <si>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</si>
  <si>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</si>
  <si>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</si>
  <si>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</si>
  <si>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</si>
  <si>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</si>
  <si>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</si>
  <si>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</si>
  <si>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</si>
  <si>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</si>
  <si>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</si>
  <si>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</si>
  <si>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</si>
  <si>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</si>
  <si>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</si>
  <si>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</si>
  <si>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</si>
  <si>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</si>
  <si>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</si>
  <si>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</si>
  <si>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</si>
  <si>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</si>
  <si>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</si>
  <si>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</si>
  <si>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</si>
  <si>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</si>
  <si>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</si>
  <si>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</si>
  <si>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</si>
  <si>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</si>
  <si>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</si>
  <si>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</si>
  <si>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</si>
  <si>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</si>
  <si>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</si>
  <si>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</si>
  <si>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</si>
  <si>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</si>
  <si>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</si>
  <si>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</si>
  <si>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</si>
  <si>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</si>
  <si>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</si>
  <si>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</si>
  <si>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</si>
  <si>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</si>
  <si>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</si>
  <si>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</si>
  <si>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</si>
  <si>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</si>
  <si>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</si>
  <si>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</si>
  <si>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</si>
  <si>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</si>
  <si>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</si>
  <si>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</si>
  <si>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</si>
  <si>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</si>
  <si>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</si>
  <si>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</si>
  <si>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</si>
  <si>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</si>
  <si>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</si>
  <si>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</si>
  <si>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</si>
  <si>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</si>
  <si>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</si>
  <si>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</si>
  <si>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</si>
  <si>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</si>
  <si>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</si>
  <si>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</si>
  <si>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</si>
  <si>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</si>
  <si>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</si>
  <si>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</si>
  <si>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</si>
  <si>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</si>
  <si>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</si>
  <si>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</si>
  <si>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</si>
  <si>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</si>
  <si>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</si>
  <si>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</si>
  <si>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</si>
  <si>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</si>
  <si>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</si>
  <si>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</si>
  <si>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</si>
  <si>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</si>
  <si>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</si>
  <si>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</si>
  <si>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</si>
  <si>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</si>
  <si>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</si>
  <si>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</si>
  <si>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</si>
  <si>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</si>
  <si>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</si>
  <si>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</si>
  <si>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</si>
  <si>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</si>
  <si>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</si>
  <si>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</si>
  <si>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</si>
  <si>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</si>
  <si>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</si>
  <si>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</si>
  <si>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</si>
  <si>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</si>
  <si>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</si>
  <si>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</si>
  <si>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</si>
  <si>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</si>
  <si>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</si>
  <si>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</si>
  <si>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</si>
  <si>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</si>
  <si>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</si>
  <si>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</si>
  <si>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</si>
  <si>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</si>
  <si>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</si>
  <si>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</si>
  <si>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</si>
  <si>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</si>
  <si>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</si>
  <si>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</si>
  <si>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</si>
  <si>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</si>
  <si>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</si>
  <si>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</si>
  <si>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</si>
  <si>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</si>
  <si>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</si>
  <si>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</si>
  <si>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</si>
  <si>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</si>
  <si>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</si>
  <si>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</si>
  <si>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</si>
  <si>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</si>
  <si>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</si>
  <si>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</si>
  <si>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</si>
  <si>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</si>
  <si>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</si>
  <si>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</si>
  <si>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</si>
  <si>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</si>
  <si>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</si>
  <si>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</si>
  <si>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</si>
  <si>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</si>
  <si>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</si>
  <si>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</si>
  <si>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</si>
  <si>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</si>
  <si>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</si>
  <si>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</si>
  <si>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</si>
  <si>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</si>
  <si>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</si>
  <si>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</si>
  <si>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</si>
  <si>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</si>
  <si>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</si>
  <si>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</si>
  <si>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</si>
  <si>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</si>
  <si>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</si>
  <si>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</si>
  <si>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</si>
  <si>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</si>
  <si>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</si>
  <si>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</si>
  <si>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</si>
  <si>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</si>
  <si>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</si>
  <si>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</si>
  <si>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</si>
  <si>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</si>
  <si>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</si>
  <si>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</si>
  <si>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</si>
  <si>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</si>
  <si>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</si>
  <si>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</si>
  <si>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</si>
  <si>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</si>
  <si>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</si>
  <si>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</si>
  <si>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</si>
  <si>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</si>
  <si>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</si>
  <si>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</si>
  <si>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</si>
  <si>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</si>
  <si>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</si>
  <si>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</si>
  <si>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</si>
  <si>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</si>
  <si>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</si>
  <si>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</si>
  <si>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</si>
  <si>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</si>
  <si>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</si>
  <si>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</si>
  <si>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</si>
  <si>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</si>
  <si>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</si>
  <si>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</si>
  <si>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</si>
  <si>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</si>
  <si>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</si>
  <si>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</si>
  <si>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</si>
  <si>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</si>
  <si>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</si>
  <si>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</si>
  <si>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</si>
  <si>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</si>
  <si>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</si>
  <si>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</si>
  <si>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</si>
  <si>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</si>
  <si>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</si>
  <si>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</si>
  <si>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</si>
  <si>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</si>
  <si>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</si>
  <si>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</si>
  <si>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</si>
  <si>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</si>
  <si>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</si>
  <si>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</si>
  <si>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</si>
  <si>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</si>
  <si>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</si>
  <si>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</si>
  <si>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</si>
  <si>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</si>
  <si>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</si>
  <si>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</si>
  <si>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</si>
  <si>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</si>
  <si>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</si>
  <si>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</si>
  <si>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</si>
  <si>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</si>
  <si>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</si>
  <si>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</si>
  <si>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</si>
  <si>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</si>
  <si>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</si>
  <si>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</si>
  <si>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</si>
  <si>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</si>
  <si>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</si>
  <si>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</si>
  <si>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</si>
  <si>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</si>
  <si>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</si>
  <si>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</si>
  <si>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</si>
  <si>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</si>
  <si>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</si>
  <si>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</si>
  <si>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</si>
  <si>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</si>
  <si>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</si>
  <si>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</si>
  <si>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</si>
  <si>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</si>
  <si>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</si>
  <si>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</si>
  <si>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</si>
  <si>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</si>
  <si>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</si>
  <si>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</si>
  <si>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</si>
  <si>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</si>
  <si>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</si>
  <si>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</si>
  <si>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</si>
  <si>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</si>
  <si>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</si>
  <si>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</si>
  <si>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</si>
  <si>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</si>
  <si>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</si>
  <si>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</si>
  <si>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</si>
  <si>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</si>
  <si>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</si>
  <si>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</si>
  <si>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</si>
  <si>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</si>
  <si>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</si>
  <si>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</si>
  <si>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</si>
  <si>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</si>
  <si>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</si>
  <si>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</si>
  <si>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</si>
  <si>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</si>
  <si>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</si>
  <si>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</si>
  <si>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</si>
  <si>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</si>
  <si>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</si>
  <si>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</si>
  <si>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</si>
  <si>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</si>
  <si>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</si>
  <si>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</si>
  <si>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</si>
  <si>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</si>
  <si>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</si>
  <si>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</si>
  <si>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</si>
  <si>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</si>
  <si>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</si>
  <si>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</si>
  <si>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</si>
  <si>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</si>
  <si>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</si>
  <si>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</si>
  <si>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</si>
  <si>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</si>
  <si>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</si>
  <si>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</si>
  <si>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</si>
  <si>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</si>
  <si>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</si>
  <si>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</si>
  <si>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</si>
  <si>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</si>
  <si>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</si>
  <si>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</si>
  <si>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</si>
  <si>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</si>
  <si>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</si>
  <si>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</si>
  <si>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</si>
  <si>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</si>
  <si>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</si>
  <si>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</si>
  <si>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</si>
  <si>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</si>
  <si>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</si>
  <si>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</si>
  <si>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</si>
  <si>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</si>
  <si>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</si>
  <si>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</si>
  <si>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</si>
  <si>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</si>
  <si>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</si>
  <si>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</si>
  <si>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</si>
  <si>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</si>
  <si>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</si>
  <si>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</si>
  <si>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</si>
  <si>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</si>
  <si>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</si>
  <si>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</si>
  <si>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</si>
  <si>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</si>
  <si>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</si>
  <si>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</si>
  <si>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</si>
  <si>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</si>
  <si>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</si>
  <si>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</si>
  <si>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</si>
  <si>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</si>
  <si>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</si>
  <si>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</si>
  <si>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</si>
  <si>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</si>
  <si>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</si>
  <si>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</si>
  <si>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</si>
  <si>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</si>
  <si>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</si>
  <si>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</si>
  <si>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</si>
  <si>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</si>
  <si>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</si>
  <si>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</si>
  <si>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</si>
  <si>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</si>
  <si>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</si>
  <si>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</si>
  <si>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</si>
  <si>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</si>
  <si>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</si>
  <si>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</si>
  <si>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</si>
  <si>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</si>
  <si>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</si>
  <si>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</si>
  <si>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</si>
  <si>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</si>
  <si>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</si>
  <si>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</si>
  <si>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</si>
  <si>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</si>
  <si>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</si>
  <si>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</si>
  <si>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</si>
  <si>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</si>
  <si>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</si>
  <si>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</si>
  <si>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</si>
  <si>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</si>
  <si>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</si>
  <si>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</si>
  <si>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</si>
  <si>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</si>
  <si>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</si>
  <si>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</si>
  <si>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</si>
  <si>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</si>
  <si>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</si>
  <si>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</si>
  <si>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</si>
  <si>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</si>
  <si>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</si>
  <si>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</si>
  <si>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</si>
  <si>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</si>
  <si>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</si>
  <si>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</si>
  <si>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</si>
  <si>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</si>
  <si>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</si>
  <si>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</si>
  <si>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</si>
  <si>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</si>
  <si>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</si>
  <si>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</si>
  <si>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</si>
  <si>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</si>
  <si>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</si>
  <si>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</si>
  <si>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</si>
  <si>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</si>
  <si>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</si>
  <si>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</si>
  <si>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</si>
  <si>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</si>
  <si>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</si>
  <si>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</si>
  <si>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</si>
  <si>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</si>
  <si>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</si>
  <si>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</si>
  <si>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</si>
  <si>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</si>
  <si>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</si>
  <si>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</si>
  <si>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</si>
  <si>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</si>
  <si>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</si>
  <si>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</si>
  <si>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</si>
  <si>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</si>
  <si>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</si>
  <si>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</si>
  <si>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</si>
  <si>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</si>
  <si>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</si>
  <si>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</si>
  <si>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</si>
  <si>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</si>
  <si>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</si>
  <si>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</si>
  <si>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</si>
  <si>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</si>
  <si>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</si>
  <si>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</si>
  <si>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</si>
  <si>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</si>
  <si>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</si>
  <si>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</si>
  <si>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</si>
  <si>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</si>
  <si>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</si>
  <si>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</si>
  <si>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</si>
  <si>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</si>
  <si>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</si>
  <si>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</si>
  <si>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</si>
  <si>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</si>
  <si>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</si>
  <si>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</si>
  <si>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</si>
  <si>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</si>
  <si>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</si>
  <si>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</si>
  <si>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</si>
  <si>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</si>
  <si>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</si>
  <si>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</si>
  <si>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</si>
  <si>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</si>
  <si>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</si>
  <si>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</si>
  <si>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</si>
  <si>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</si>
  <si>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</si>
  <si>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</si>
  <si>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</si>
  <si>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</si>
  <si>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</si>
  <si>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</si>
  <si>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</si>
  <si>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</si>
  <si>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</si>
  <si>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</si>
  <si>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</si>
  <si>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</si>
  <si>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</si>
  <si>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</si>
  <si>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</si>
  <si>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</si>
  <si>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</si>
  <si>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</si>
  <si>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</si>
  <si>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</si>
  <si>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</si>
  <si>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</si>
  <si>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</si>
  <si>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</si>
  <si>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</si>
  <si>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</si>
  <si>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</si>
  <si>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</si>
  <si>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</si>
  <si>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</si>
  <si>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</si>
  <si>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</si>
  <si>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</si>
  <si>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</si>
  <si>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</si>
  <si>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</si>
  <si>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</si>
  <si>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</si>
  <si>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</si>
  <si>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</si>
  <si>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</si>
  <si>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</si>
  <si>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</si>
  <si>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</si>
  <si>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</si>
  <si>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</si>
  <si>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</si>
  <si>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</si>
  <si>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</si>
  <si>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</si>
  <si>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</si>
  <si>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</si>
  <si>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</si>
  <si>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</si>
  <si>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</si>
  <si>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</si>
  <si>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</si>
  <si>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</si>
  <si>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</si>
  <si>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</si>
  <si>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</si>
  <si>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</si>
  <si>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</si>
  <si>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</si>
  <si>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</si>
  <si>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</si>
  <si>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</si>
  <si>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</si>
  <si>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</si>
  <si>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</si>
  <si>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</si>
  <si>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</si>
  <si>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</si>
  <si>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</si>
  <si>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</si>
  <si>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</si>
  <si>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</si>
  <si>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</si>
  <si>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</si>
  <si>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</si>
  <si>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</si>
  <si>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</si>
  <si>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</si>
  <si>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</si>
  <si>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</si>
  <si>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</si>
  <si>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</si>
  <si>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</si>
  <si>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</si>
  <si>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</si>
  <si>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</si>
  <si>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</si>
  <si>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</si>
  <si>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</si>
  <si>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</si>
  <si>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</si>
  <si>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</si>
  <si>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</si>
  <si>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</si>
  <si>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</si>
  <si>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</si>
  <si>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</si>
  <si>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</si>
  <si>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</si>
  <si>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</si>
  <si>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</si>
  <si>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</si>
  <si>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</si>
  <si>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</si>
  <si>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</si>
  <si>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</si>
  <si>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</si>
  <si>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</si>
  <si>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</si>
  <si>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</si>
  <si>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</si>
  <si>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</si>
  <si>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</si>
  <si>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</si>
  <si>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</si>
  <si>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</si>
  <si>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</si>
  <si>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</si>
  <si>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</si>
  <si>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</si>
  <si>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</si>
  <si>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</si>
  <si>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</si>
  <si>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</si>
  <si>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</si>
  <si>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</si>
  <si>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</si>
  <si>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</si>
  <si>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</si>
  <si>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</si>
  <si>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</si>
  <si>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</si>
  <si>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</si>
  <si>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</si>
  <si>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</si>
  <si>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</si>
  <si>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</si>
  <si>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</si>
  <si>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</si>
  <si>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</si>
  <si>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</si>
  <si>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</si>
  <si>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</si>
  <si>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</si>
  <si>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</si>
  <si>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</si>
  <si>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</si>
  <si>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</si>
  <si>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</si>
  <si>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</si>
  <si>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</si>
  <si>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</si>
  <si>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</si>
  <si>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</si>
  <si>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</si>
  <si>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</si>
  <si>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</si>
  <si>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</si>
  <si>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</si>
  <si>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</si>
  <si>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</si>
  <si>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</si>
  <si>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</si>
  <si>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</si>
  <si>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</si>
  <si>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</si>
  <si>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</si>
  <si>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</si>
  <si>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</si>
  <si>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</si>
  <si>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</si>
  <si>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</si>
  <si>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</si>
  <si>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</si>
  <si>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</si>
  <si>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</si>
  <si>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</si>
  <si>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</si>
  <si>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</si>
  <si>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</si>
  <si>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</si>
  <si>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</si>
  <si>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</si>
  <si>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</si>
  <si>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</si>
  <si>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</si>
  <si>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</si>
  <si>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</si>
  <si>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</si>
  <si>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</si>
  <si>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</si>
  <si>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</si>
  <si>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</si>
  <si>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</si>
  <si>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</si>
  <si>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</si>
  <si>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</si>
  <si>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</si>
  <si>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</si>
  <si>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</si>
  <si>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</si>
  <si>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</si>
  <si>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</si>
  <si>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</si>
  <si>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</si>
  <si>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</si>
  <si>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</si>
  <si>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</si>
  <si>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</si>
  <si>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</si>
  <si>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</si>
  <si>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</si>
  <si>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</si>
  <si>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</si>
  <si>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</si>
  <si>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</si>
  <si>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</si>
  <si>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</si>
  <si>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</si>
  <si>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</si>
  <si>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</si>
  <si>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</si>
  <si>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</si>
  <si>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</si>
  <si>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</si>
  <si>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</si>
  <si>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</si>
  <si>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</si>
  <si>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</si>
  <si>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</si>
  <si>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</si>
  <si>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</si>
  <si>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</si>
  <si>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</si>
  <si>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</si>
  <si>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</si>
  <si>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</si>
  <si>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</si>
  <si>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</si>
  <si>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</si>
  <si>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</si>
  <si>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</si>
  <si>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</si>
  <si>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</si>
  <si>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</si>
  <si>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</si>
  <si>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</si>
  <si>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</si>
  <si>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</si>
  <si>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</si>
  <si>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</si>
  <si>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</si>
  <si>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</si>
  <si>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</si>
  <si>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</si>
  <si>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</si>
  <si>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</si>
  <si>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</si>
  <si>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</si>
  <si>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</si>
  <si>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</si>
  <si>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</si>
  <si>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</si>
  <si>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</si>
  <si>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</si>
  <si>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</si>
  <si>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</si>
  <si>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</si>
  <si>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</si>
  <si>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</si>
  <si>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</si>
  <si>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</si>
  <si>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</si>
  <si>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</si>
  <si>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</si>
  <si>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</si>
  <si>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</si>
  <si>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</si>
  <si>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</si>
  <si>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</si>
  <si>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</si>
  <si>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</si>
  <si>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</si>
  <si>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</si>
  <si>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</si>
  <si>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</si>
  <si>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</si>
  <si>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</si>
  <si>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</si>
  <si>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</si>
  <si>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</si>
  <si>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</si>
  <si>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</si>
  <si>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</si>
  <si>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</si>
  <si>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</si>
  <si>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</si>
  <si>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</si>
  <si>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</si>
  <si>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</si>
  <si>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</si>
  <si>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</si>
  <si>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</si>
  <si>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</si>
  <si>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</si>
  <si>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</si>
  <si>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</si>
  <si>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</si>
  <si>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</si>
  <si>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</si>
  <si>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</si>
  <si>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</si>
  <si>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</si>
  <si>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</si>
  <si>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</si>
  <si>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</si>
  <si>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</si>
  <si>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</si>
  <si>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</si>
  <si>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</si>
  <si>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</si>
  <si>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</si>
  <si>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</si>
  <si>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</si>
  <si>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</si>
  <si>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</si>
  <si>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</si>
  <si>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</si>
  <si>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</si>
  <si>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</si>
  <si>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</si>
  <si>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</si>
  <si>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</si>
  <si>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</si>
  <si>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</si>
  <si>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</si>
  <si>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</si>
  <si>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</si>
  <si>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</si>
  <si>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</si>
  <si>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</si>
  <si>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</si>
  <si>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</si>
  <si>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</si>
  <si>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</si>
  <si>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</si>
  <si>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</si>
  <si>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</si>
  <si>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</si>
  <si>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</si>
  <si>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</si>
  <si>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</si>
  <si>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</si>
  <si>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</si>
  <si>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</si>
  <si>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</si>
  <si>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</si>
  <si>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</si>
  <si>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</si>
  <si>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</si>
  <si>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</si>
  <si>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</si>
  <si>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</si>
  <si>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</si>
  <si>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</si>
  <si>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</si>
  <si>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</si>
  <si>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</si>
  <si>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</si>
  <si>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</si>
  <si>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</si>
  <si>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</si>
  <si>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</si>
  <si>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</si>
  <si>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</si>
  <si>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</si>
  <si>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</si>
  <si>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</si>
  <si>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</si>
  <si>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</si>
  <si>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</si>
  <si>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</si>
  <si>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</si>
  <si>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</si>
  <si>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</si>
  <si>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</si>
  <si>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</si>
  <si>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</si>
  <si>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</si>
  <si>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</si>
  <si>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</si>
  <si>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</si>
  <si>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</si>
  <si>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</si>
  <si>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</si>
  <si>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</si>
  <si>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</si>
  <si>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</si>
  <si>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</si>
  <si>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</si>
  <si>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</si>
  <si>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</si>
  <si>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</si>
  <si>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</si>
  <si>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</si>
  <si>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</si>
  <si>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</si>
  <si>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</si>
  <si>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</si>
  <si>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</si>
  <si>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</si>
  <si>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</si>
  <si>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</si>
  <si>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</si>
  <si>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</si>
  <si>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</si>
  <si>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</si>
  <si>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</si>
  <si>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</si>
  <si>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</si>
  <si>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</si>
  <si>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</si>
  <si>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</si>
  <si>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</si>
  <si>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</si>
  <si>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</si>
  <si>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</si>
  <si>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</si>
  <si>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</si>
  <si>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</si>
  <si>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</si>
  <si>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</si>
  <si>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</si>
  <si>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</si>
  <si>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</si>
  <si>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</si>
  <si>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</si>
  <si>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</si>
  <si>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</si>
  <si>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</si>
  <si>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</si>
  <si>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</si>
  <si>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</si>
  <si>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</si>
  <si>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</si>
  <si>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</si>
  <si>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</si>
  <si>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</si>
  <si>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</si>
  <si>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</si>
  <si>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</si>
  <si>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</si>
  <si>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</si>
  <si>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</si>
  <si>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</si>
  <si>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</si>
  <si>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</si>
  <si>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</si>
  <si>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</si>
  <si>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</si>
  <si>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</si>
  <si>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</si>
  <si>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</si>
  <si>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</si>
  <si>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</si>
  <si>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</si>
  <si>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</si>
  <si>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</si>
  <si>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</si>
  <si>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</si>
  <si>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</si>
  <si>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</si>
  <si>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</si>
  <si>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</si>
  <si>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</si>
  <si>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</si>
  <si>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</si>
  <si>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</si>
  <si>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</si>
  <si>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</si>
  <si>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</si>
  <si>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</si>
  <si>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</si>
  <si>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</si>
  <si>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</si>
  <si>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</si>
  <si>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</si>
  <si>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</si>
  <si>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</si>
  <si>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</si>
  <si>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</si>
  <si>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</si>
  <si>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</si>
  <si>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</si>
  <si>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</si>
  <si>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</si>
  <si>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</si>
  <si>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</si>
  <si>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</si>
  <si>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</si>
  <si>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</si>
  <si>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</si>
  <si>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</si>
  <si>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</si>
  <si>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</si>
  <si>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</si>
  <si>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</si>
  <si>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</si>
  <si>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</si>
  <si>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</si>
  <si>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</si>
  <si>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</si>
  <si>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</si>
  <si>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</si>
  <si>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</si>
  <si>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</si>
  <si>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</si>
  <si>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</si>
  <si>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</si>
  <si>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</si>
  <si>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</si>
  <si>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</si>
  <si>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</si>
  <si>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</si>
  <si>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</si>
  <si>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</si>
  <si>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</si>
  <si>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</si>
  <si>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</si>
  <si>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</si>
  <si>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</si>
  <si>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</si>
  <si>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</si>
  <si>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</si>
  <si>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</si>
  <si>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</si>
  <si>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</si>
  <si>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</si>
  <si>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</si>
  <si>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</si>
  <si>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</si>
  <si>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</si>
  <si>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</si>
  <si>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</si>
  <si>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</si>
  <si>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</si>
  <si>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</si>
  <si>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</si>
  <si>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</si>
  <si>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</si>
  <si>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</si>
  <si>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</si>
  <si>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</si>
  <si>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</si>
  <si>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</si>
  <si>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</si>
  <si>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</si>
  <si>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</si>
  <si>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</si>
  <si>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</si>
  <si>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</si>
  <si>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</si>
  <si>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</si>
  <si>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</si>
  <si>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</si>
  <si>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</si>
  <si>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</si>
  <si>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</si>
  <si>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</si>
  <si>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</si>
  <si>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</si>
  <si>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</si>
  <si>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</si>
  <si>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</si>
  <si>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</si>
  <si>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</si>
  <si>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</si>
  <si>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</si>
  <si>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</si>
  <si>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</si>
  <si>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</si>
  <si>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</si>
  <si>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</si>
  <si>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</si>
  <si>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</si>
  <si>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</si>
  <si>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</si>
  <si>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</si>
  <si>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</si>
  <si>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</si>
  <si>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</si>
  <si>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</si>
  <si>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</si>
  <si>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</si>
  <si>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</si>
  <si>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</si>
  <si>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</si>
  <si>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</si>
  <si>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</si>
  <si>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</si>
  <si>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</si>
  <si>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</si>
  <si>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</si>
  <si>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</si>
  <si>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</si>
  <si>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</si>
  <si>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</si>
  <si>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</si>
  <si>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</si>
  <si>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</si>
  <si>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</si>
  <si>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</si>
  <si>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</si>
  <si>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</si>
  <si>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</si>
  <si>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</si>
  <si>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</si>
  <si>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</si>
  <si>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</si>
  <si>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</si>
  <si>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</si>
  <si>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</si>
  <si>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</si>
  <si>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</si>
  <si>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</si>
  <si>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</si>
  <si>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</si>
  <si>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</si>
  <si>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</si>
  <si>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</si>
  <si>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</si>
  <si>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</si>
  <si>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</si>
  <si>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</si>
  <si>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</si>
  <si>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</si>
  <si>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</si>
  <si>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</si>
  <si>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</si>
  <si>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</si>
  <si>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</si>
  <si>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</si>
  <si>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</si>
  <si>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</si>
  <si>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</si>
  <si>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</si>
  <si>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</si>
  <si>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</si>
  <si>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</si>
  <si>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</si>
  <si>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</si>
  <si>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</si>
  <si>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</si>
  <si>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</si>
  <si>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</si>
  <si>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</si>
  <si>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</si>
  <si>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</si>
  <si>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</si>
  <si>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</si>
  <si>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</si>
  <si>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</si>
  <si>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</si>
  <si>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</si>
  <si>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</si>
  <si>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</si>
  <si>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</si>
  <si>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</si>
  <si>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</si>
  <si>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</si>
  <si>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</si>
  <si>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</si>
  <si>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</si>
  <si>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</si>
  <si>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</si>
  <si>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</si>
  <si>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</si>
  <si>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</si>
  <si>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</si>
  <si>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</si>
  <si>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</si>
  <si>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</si>
  <si>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</si>
  <si>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</si>
  <si>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</si>
  <si>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</si>
  <si>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</si>
  <si>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</si>
  <si>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</si>
  <si>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</si>
  <si>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</si>
  <si>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</si>
  <si>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</si>
  <si>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</si>
  <si>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</si>
  <si>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</si>
  <si>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</si>
  <si>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</si>
  <si>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</si>
  <si>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</si>
  <si>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</si>
  <si>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</si>
  <si>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</si>
  <si>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</si>
  <si>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</si>
  <si>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</si>
  <si>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</si>
  <si>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</si>
  <si>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</si>
  <si>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</si>
  <si>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</si>
  <si>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</si>
  <si>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</si>
  <si>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</si>
  <si>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</si>
  <si>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</si>
  <si>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</si>
  <si>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</si>
  <si>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</si>
  <si>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</si>
  <si>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</si>
  <si>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</si>
  <si>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</si>
  <si>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</si>
  <si>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</si>
  <si>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</si>
  <si>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</si>
  <si>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</si>
  <si>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</si>
  <si>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</si>
  <si>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</si>
  <si>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</si>
  <si>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</si>
  <si>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</si>
  <si>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</si>
  <si>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</si>
  <si>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</si>
  <si>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</si>
  <si>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</si>
  <si>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</si>
  <si>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</si>
  <si>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</si>
  <si>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</si>
  <si>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</si>
  <si>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</si>
  <si>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</si>
  <si>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</si>
  <si>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</si>
  <si>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</si>
  <si>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</si>
  <si>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</si>
  <si>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</si>
  <si>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</si>
  <si>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</si>
  <si>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</si>
  <si>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</si>
  <si>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</si>
  <si>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</si>
  <si>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</si>
  <si>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</si>
  <si>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</si>
  <si>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</si>
  <si>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</si>
  <si>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</si>
  <si>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</si>
  <si>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</si>
  <si>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</si>
  <si>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</si>
  <si>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</si>
  <si>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</si>
  <si>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</si>
  <si>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</si>
  <si>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</si>
  <si>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</si>
  <si>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</si>
  <si>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</si>
  <si>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</si>
  <si>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</si>
  <si>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</si>
  <si>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</si>
  <si>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</si>
  <si>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</si>
  <si>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</si>
  <si>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</si>
  <si>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</si>
  <si>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</si>
  <si>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</si>
  <si>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</si>
  <si>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</si>
  <si>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</si>
  <si>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</si>
  <si>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</si>
  <si>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</si>
  <si>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</si>
  <si>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</si>
  <si>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</si>
  <si>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</si>
  <si>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</si>
  <si>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</si>
  <si>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</si>
  <si>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</si>
  <si>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</si>
  <si>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</si>
  <si>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</si>
  <si>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</si>
  <si>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</si>
  <si>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</si>
  <si>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</si>
  <si>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</si>
  <si>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</si>
  <si>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</si>
  <si>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</si>
  <si>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</si>
  <si>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</si>
  <si>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</si>
  <si>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</si>
  <si>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</si>
  <si>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</si>
  <si>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</si>
  <si>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</si>
  <si>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</si>
  <si>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</si>
  <si>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</si>
  <si>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</si>
  <si>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</si>
  <si>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</si>
  <si>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</si>
  <si>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</si>
  <si>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</si>
  <si>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</si>
  <si>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</si>
  <si>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</si>
  <si>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</si>
  <si>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</si>
  <si>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</si>
  <si>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</si>
  <si>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</si>
  <si>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</si>
  <si>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</si>
  <si>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</si>
  <si>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</si>
  <si>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</si>
  <si>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</si>
  <si>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</si>
  <si>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</si>
  <si>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</si>
  <si>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</si>
  <si>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</si>
  <si>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</si>
  <si>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</si>
  <si>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</si>
  <si>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</si>
  <si>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</si>
  <si>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</si>
  <si>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</si>
  <si>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</si>
  <si>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</si>
  <si>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</si>
  <si>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</si>
  <si>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</si>
  <si>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</si>
  <si>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</si>
  <si>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</si>
  <si>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</si>
  <si>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</si>
  <si>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</si>
  <si>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</si>
  <si>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</si>
  <si>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</si>
  <si>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</si>
  <si>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</si>
  <si>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</si>
  <si>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</si>
  <si>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</si>
  <si>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</si>
  <si>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</si>
  <si>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</si>
  <si>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</si>
  <si>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</si>
  <si>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</si>
  <si>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</si>
  <si>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</si>
  <si>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</si>
  <si>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</si>
  <si>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</si>
  <si>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</si>
  <si>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</si>
  <si>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</si>
  <si>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</si>
  <si>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</si>
  <si>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</si>
  <si>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</si>
  <si>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</si>
  <si>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</si>
  <si>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</si>
  <si>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</si>
  <si>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</si>
  <si>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</si>
  <si>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</si>
  <si>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</si>
  <si>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</si>
  <si>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</si>
  <si>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</si>
  <si>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</si>
  <si>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</si>
  <si>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</si>
  <si>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</si>
  <si>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</si>
  <si>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</si>
  <si>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</si>
  <si>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</si>
  <si>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</si>
  <si>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</si>
  <si>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</si>
  <si>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</si>
  <si>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</si>
  <si>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</si>
  <si>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</si>
  <si>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</si>
  <si>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</si>
  <si>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</si>
  <si>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</si>
  <si>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</si>
  <si>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</si>
  <si>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</si>
  <si>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</si>
  <si>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</si>
  <si>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</si>
  <si>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</si>
  <si>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</si>
  <si>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</si>
  <si>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</si>
  <si>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</si>
  <si>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</si>
  <si>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</si>
  <si>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</si>
  <si>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</si>
  <si>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</si>
  <si>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</si>
  <si>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</si>
  <si>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</si>
  <si>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</si>
  <si>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</si>
  <si>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</si>
  <si>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</si>
  <si>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</si>
  <si>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</si>
  <si>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</si>
  <si>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</si>
  <si>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</si>
  <si>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</si>
  <si>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</si>
  <si>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</si>
  <si>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</si>
  <si>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</si>
  <si>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</si>
  <si>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</si>
  <si>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</si>
  <si>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</si>
  <si>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</si>
  <si>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</si>
  <si>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</si>
  <si>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</si>
  <si>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</si>
  <si>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</si>
  <si>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</si>
  <si>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</si>
  <si>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</si>
  <si>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</si>
  <si>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</si>
  <si>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</si>
  <si>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</si>
  <si>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</si>
  <si>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</si>
  <si>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</si>
  <si>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</si>
  <si>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</si>
  <si>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</si>
  <si>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</si>
  <si>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</si>
  <si>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</si>
  <si>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</si>
  <si>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</si>
  <si>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</si>
  <si>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</si>
  <si>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</si>
  <si>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</si>
  <si>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</si>
  <si>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</si>
  <si>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</si>
  <si>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</si>
  <si>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</si>
  <si>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</si>
  <si>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</si>
  <si>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</si>
  <si>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</si>
  <si>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</si>
  <si>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</si>
  <si>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</si>
  <si>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</si>
  <si>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</si>
  <si>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</si>
  <si>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</si>
  <si>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</si>
  <si>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</si>
  <si>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</si>
  <si>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</si>
  <si>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</si>
  <si>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</si>
  <si>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</si>
  <si>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</si>
  <si>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</si>
  <si>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</si>
  <si>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</si>
  <si>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</si>
  <si>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</si>
  <si>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</si>
  <si>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</si>
  <si>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</si>
  <si>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</si>
  <si>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</si>
  <si>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</si>
  <si>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</si>
  <si>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</si>
  <si>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</si>
  <si>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</si>
  <si>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</si>
  <si>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</si>
  <si>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</si>
  <si>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</si>
  <si>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</si>
  <si>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</si>
  <si>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</si>
  <si>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</si>
  <si>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</si>
  <si>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</si>
  <si>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</si>
  <si>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</si>
  <si>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</si>
  <si>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</si>
  <si>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</si>
  <si>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</si>
  <si>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</si>
  <si>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</si>
  <si>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</si>
  <si>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</si>
  <si>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</si>
  <si>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</si>
  <si>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</si>
  <si>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</si>
  <si>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</si>
  <si>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</si>
  <si>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</si>
  <si>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</si>
  <si>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</si>
  <si>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</si>
  <si>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</si>
  <si>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</si>
  <si>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</si>
  <si>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</si>
  <si>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</si>
  <si>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</si>
  <si>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</si>
  <si>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</si>
  <si>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</si>
  <si>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</si>
  <si>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</si>
  <si>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</si>
  <si>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</si>
  <si>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</si>
  <si>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</si>
  <si>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</si>
  <si>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</si>
  <si>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</si>
  <si>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</si>
  <si>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</si>
  <si>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</si>
  <si>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</si>
  <si>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</si>
  <si>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</si>
  <si>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</si>
  <si>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</si>
  <si>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</si>
  <si>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</si>
  <si>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</si>
  <si>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</si>
  <si>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</si>
  <si>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</si>
  <si>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</si>
  <si>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</si>
  <si>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</si>
  <si>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</si>
  <si>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</si>
  <si>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</si>
  <si>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</si>
  <si>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</si>
  <si>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</si>
  <si>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</si>
  <si>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</si>
  <si>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</si>
  <si>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</si>
  <si>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</si>
  <si>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</si>
  <si>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</si>
  <si>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</si>
  <si>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</si>
  <si>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</si>
  <si>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</si>
  <si>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</si>
  <si>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</si>
  <si>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</si>
  <si>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</si>
  <si>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</si>
  <si>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</si>
  <si>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</si>
  <si>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</si>
  <si>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</si>
  <si>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</si>
  <si>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</si>
  <si>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</si>
  <si>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</si>
  <si>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</si>
  <si>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</si>
  <si>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</si>
  <si>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</si>
  <si>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</si>
  <si>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</si>
  <si>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</si>
  <si>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</si>
  <si>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</si>
  <si>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</si>
  <si>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</si>
  <si>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</si>
  <si>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</si>
  <si>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</si>
  <si>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</si>
  <si>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</si>
  <si>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</si>
  <si>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</si>
  <si>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</si>
  <si>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</si>
  <si>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</si>
  <si>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</si>
  <si>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</si>
  <si>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</si>
  <si>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</si>
  <si>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</si>
  <si>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</si>
  <si>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</si>
  <si>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</si>
  <si>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</si>
  <si>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</si>
  <si>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</si>
  <si>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</si>
  <si>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</si>
  <si>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</si>
  <si>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</si>
  <si>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</si>
  <si>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</si>
  <si>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</si>
  <si>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</si>
  <si>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</si>
  <si>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</si>
  <si>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</si>
  <si>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</si>
  <si>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</si>
  <si>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</si>
  <si>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</si>
  <si>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</si>
  <si>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</si>
  <si>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</si>
  <si>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</si>
  <si>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</si>
  <si>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</si>
  <si>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</si>
  <si>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</si>
  <si>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</si>
  <si>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</si>
  <si>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</si>
  <si>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</si>
  <si>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</si>
  <si>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</si>
  <si>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</si>
  <si>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</si>
  <si>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</si>
  <si>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</si>
  <si>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</si>
  <si>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</si>
  <si>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</si>
  <si>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</si>
  <si>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</si>
  <si>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</si>
  <si>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</si>
  <si>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</si>
  <si>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</si>
  <si>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</si>
  <si>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</si>
  <si>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</si>
  <si>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</si>
  <si>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</si>
  <si>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</si>
  <si>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</si>
  <si>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</si>
  <si>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</si>
  <si>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</si>
  <si>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</si>
  <si>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</si>
  <si>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</si>
  <si>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</si>
  <si>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</si>
  <si>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</si>
  <si>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</si>
  <si>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</si>
  <si>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</si>
  <si>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</si>
  <si>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</si>
  <si>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</si>
  <si>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</si>
  <si>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</si>
  <si>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</si>
  <si>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</si>
  <si>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</si>
  <si>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</si>
  <si>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</si>
  <si>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</si>
  <si>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</si>
  <si>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</si>
  <si>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</si>
  <si>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</si>
  <si>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</si>
  <si>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</si>
  <si>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</si>
  <si>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</si>
  <si>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</si>
  <si>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</si>
  <si>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</si>
  <si>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</si>
  <si>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</si>
  <si>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</si>
  <si>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</si>
  <si>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</si>
  <si>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</si>
  <si>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</si>
  <si>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</si>
  <si>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</si>
  <si>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</si>
  <si>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</si>
  <si>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</si>
  <si>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</si>
  <si>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</si>
  <si>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</si>
  <si>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</si>
  <si>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</si>
  <si>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</si>
  <si>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</si>
  <si>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</si>
  <si>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</si>
  <si>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</si>
  <si>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</si>
  <si>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</si>
  <si>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</si>
  <si>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</si>
  <si>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</si>
  <si>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</si>
  <si>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</si>
  <si>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</si>
  <si>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</si>
  <si>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</si>
  <si>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</si>
  <si>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</si>
  <si>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</si>
  <si>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</si>
  <si>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</si>
  <si>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</si>
  <si>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</si>
  <si>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</si>
  <si>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</si>
  <si>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</si>
  <si>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</si>
  <si>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</si>
  <si>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</si>
  <si>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</si>
  <si>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</si>
  <si>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</si>
  <si>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</si>
  <si>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</si>
  <si>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</si>
  <si>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</si>
  <si>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</si>
  <si>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</si>
  <si>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</si>
  <si>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</si>
  <si>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</si>
  <si>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</si>
  <si>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</si>
  <si>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</si>
  <si>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</si>
  <si>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</si>
  <si>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</si>
  <si>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</si>
  <si>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</si>
  <si>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</si>
  <si>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</si>
  <si>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</si>
  <si>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</si>
  <si>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</si>
  <si>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</si>
  <si>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</si>
  <si>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</si>
  <si>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</si>
  <si>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</si>
  <si>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</si>
  <si>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</si>
  <si>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</si>
  <si>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</si>
  <si>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</si>
  <si>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</si>
  <si>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</si>
  <si>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</si>
  <si>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</si>
  <si>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</si>
  <si>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</si>
  <si>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</si>
  <si>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</si>
  <si>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</si>
  <si>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</si>
  <si>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</si>
  <si>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</si>
  <si>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</si>
  <si>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</si>
  <si>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</si>
  <si>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</si>
  <si>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</si>
  <si>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</si>
  <si>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</si>
  <si>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</si>
  <si>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</si>
  <si>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</si>
  <si>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</si>
  <si>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</si>
  <si>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</si>
  <si>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</si>
  <si>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</si>
  <si>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</si>
  <si>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</si>
  <si>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</si>
  <si>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</si>
  <si>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</si>
  <si>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</si>
  <si>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</si>
  <si>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</si>
  <si>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</si>
  <si>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</si>
  <si>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</si>
  <si>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</si>
  <si>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</si>
  <si>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</si>
  <si>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</si>
  <si>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</si>
  <si>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</si>
  <si>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</si>
  <si>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</si>
  <si>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</si>
  <si>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</si>
  <si>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</si>
  <si>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</si>
  <si>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</si>
  <si>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</si>
  <si>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</si>
  <si>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</si>
  <si>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</si>
  <si>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</si>
  <si>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</si>
  <si>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</si>
  <si>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</si>
  <si>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</si>
  <si>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</si>
  <si>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</si>
  <si>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</si>
  <si>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</si>
  <si>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</si>
  <si>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</si>
  <si>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</si>
  <si>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</si>
  <si>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</si>
  <si>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</si>
  <si>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</si>
  <si>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</si>
  <si>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</si>
  <si>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</si>
  <si>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</si>
  <si>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</si>
  <si>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</si>
  <si>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</si>
  <si>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</si>
  <si>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</si>
  <si>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</si>
  <si>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</si>
  <si>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</si>
  <si>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</si>
  <si>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</si>
  <si>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</si>
  <si>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</si>
  <si>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</si>
  <si>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</si>
  <si>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</si>
  <si>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</si>
  <si>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</si>
  <si>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</si>
  <si>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</si>
  <si>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</si>
  <si>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</si>
  <si>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</si>
  <si>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</si>
  <si>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</si>
  <si>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</si>
  <si>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</si>
  <si>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</si>
  <si>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</si>
  <si>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</si>
  <si>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</si>
  <si>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</si>
  <si>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</si>
  <si>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</si>
  <si>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</si>
  <si>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</si>
  <si>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</si>
  <si>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</si>
  <si>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</si>
  <si>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</si>
  <si>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</si>
  <si>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</si>
  <si>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</si>
  <si>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</si>
  <si>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</si>
  <si>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</si>
  <si>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</si>
  <si>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</si>
  <si>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</si>
  <si>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</si>
  <si>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</si>
  <si>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</si>
  <si>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</si>
  <si>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</si>
  <si>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</si>
  <si>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</si>
  <si>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</si>
  <si>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</si>
  <si>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</si>
  <si>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</si>
  <si>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</si>
  <si>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</si>
  <si>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</si>
  <si>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</si>
  <si>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</si>
  <si>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</si>
  <si>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</si>
  <si>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</si>
  <si>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</si>
  <si>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</si>
  <si>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</si>
  <si>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</si>
  <si>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</si>
  <si>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</si>
  <si>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</si>
  <si>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</si>
  <si>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</si>
  <si>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</si>
  <si>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</si>
  <si>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</si>
  <si>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</si>
  <si>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</si>
  <si>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</si>
  <si>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</si>
  <si>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</si>
  <si>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</si>
  <si>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</si>
  <si>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</si>
  <si>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</si>
  <si>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</si>
  <si>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</si>
  <si>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</si>
  <si>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</si>
  <si>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</si>
  <si>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</si>
  <si>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</si>
  <si>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</si>
  <si>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</si>
  <si>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</si>
  <si>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</si>
  <si>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</si>
  <si>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</si>
  <si>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</si>
  <si>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</si>
  <si>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</si>
  <si>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</si>
  <si>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</si>
  <si>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</si>
  <si>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</si>
  <si>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</si>
  <si>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</si>
  <si>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</si>
  <si>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</si>
  <si>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</si>
  <si>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</si>
  <si>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</si>
  <si>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</si>
  <si>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</si>
  <si>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</si>
  <si>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</si>
  <si>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</si>
  <si>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</si>
  <si>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</si>
  <si>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</si>
  <si>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</si>
  <si>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</si>
  <si>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</si>
  <si>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</si>
  <si>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</si>
  <si>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</si>
  <si>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</si>
  <si>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</si>
  <si>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</si>
  <si>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</si>
  <si>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</si>
  <si>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</si>
  <si>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</si>
  <si>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</si>
  <si>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</si>
  <si>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</si>
  <si>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</si>
  <si>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</si>
  <si>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</si>
  <si>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</si>
  <si>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</si>
  <si>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</si>
  <si>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</si>
  <si>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</si>
  <si>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</si>
  <si>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</si>
  <si>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</si>
  <si>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</si>
  <si>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</si>
  <si>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</si>
  <si>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</si>
  <si>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</si>
  <si>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</si>
  <si>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</si>
  <si>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</si>
  <si>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</si>
  <si>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</si>
  <si>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</si>
  <si>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</si>
  <si>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</si>
  <si>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</si>
  <si>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</si>
  <si>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</si>
  <si>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</si>
  <si>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</si>
  <si>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</si>
  <si>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</si>
  <si>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</si>
  <si>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</si>
  <si>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</si>
  <si>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</si>
  <si>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</si>
  <si>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</si>
  <si>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</si>
  <si>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</si>
  <si>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</si>
  <si>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</si>
  <si>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</si>
  <si>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</si>
  <si>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</si>
  <si>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</si>
  <si>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</si>
  <si>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</si>
  <si>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</si>
  <si>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</si>
  <si>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</si>
  <si>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</si>
  <si>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</si>
  <si>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</si>
  <si>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</si>
  <si>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</si>
  <si>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</si>
  <si>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</si>
  <si>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</si>
  <si>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</si>
  <si>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</si>
  <si>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</si>
  <si>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</si>
  <si>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</si>
  <si>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</si>
  <si>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</si>
  <si>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</si>
  <si>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</si>
  <si>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</si>
  <si>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</si>
  <si>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</si>
  <si>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</si>
  <si>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</si>
  <si>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</si>
  <si>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</si>
  <si>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</si>
  <si>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</si>
  <si>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</si>
  <si>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</si>
  <si>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</si>
  <si>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</si>
  <si>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</si>
  <si>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</si>
  <si>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</si>
  <si>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</si>
  <si>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</si>
  <si>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</si>
  <si>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</si>
  <si>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</si>
  <si>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</si>
  <si>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</si>
  <si>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</si>
  <si>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</si>
  <si>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</si>
  <si>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</si>
  <si>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</si>
  <si>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</si>
  <si>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</si>
  <si>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</si>
  <si>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</si>
  <si>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</si>
  <si>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</si>
  <si>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</si>
  <si>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</si>
  <si>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</si>
  <si>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</si>
  <si>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</si>
  <si>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</si>
  <si>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</si>
  <si>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</si>
  <si>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</si>
  <si>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</si>
  <si>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</si>
  <si>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</si>
  <si>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</si>
  <si>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</si>
  <si>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</si>
  <si>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</si>
  <si>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</si>
  <si>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</si>
  <si>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</si>
  <si>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</si>
  <si>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</si>
  <si>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</si>
  <si>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</si>
  <si>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</si>
  <si>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</si>
  <si>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</si>
  <si>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</si>
  <si>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</si>
  <si>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</si>
  <si>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</si>
  <si>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</si>
  <si>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</si>
  <si>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</si>
  <si>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</si>
  <si>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</si>
  <si>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</si>
  <si>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</si>
  <si>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</si>
  <si>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</si>
  <si>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</si>
  <si>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</si>
  <si>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</si>
  <si>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</si>
  <si>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</si>
  <si>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</si>
  <si>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</si>
  <si>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</si>
  <si>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</si>
  <si>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</si>
  <si>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</si>
  <si>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</si>
  <si>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</si>
  <si>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</si>
  <si>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</si>
  <si>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</si>
  <si>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</si>
  <si>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</si>
  <si>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</si>
  <si>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</si>
  <si>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</si>
  <si>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</si>
  <si>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</si>
  <si>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</si>
  <si>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</si>
  <si>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</si>
  <si>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</si>
  <si>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</si>
  <si>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</si>
  <si>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</si>
  <si>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</si>
  <si>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</si>
  <si>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</si>
  <si>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</si>
  <si>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</si>
  <si>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</si>
  <si>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</si>
  <si>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</si>
  <si>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</si>
  <si>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</si>
  <si>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</si>
  <si>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</si>
  <si>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</si>
  <si>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</si>
  <si>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</si>
  <si>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</si>
  <si>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</si>
  <si>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</si>
  <si>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</si>
  <si>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</si>
  <si>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</si>
  <si>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</si>
  <si>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</si>
  <si>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</si>
  <si>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</si>
  <si>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</si>
  <si>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</si>
  <si>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</si>
  <si>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</si>
  <si>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</si>
  <si>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</si>
  <si>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</si>
  <si>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</si>
  <si>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</si>
  <si>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</si>
  <si>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</si>
  <si>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</si>
  <si>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</si>
  <si>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</si>
  <si>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</si>
  <si>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</si>
  <si>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</si>
  <si>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</si>
  <si>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</si>
  <si>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</si>
  <si>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</si>
  <si>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</si>
  <si>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</si>
  <si>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</si>
  <si>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</si>
  <si>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</si>
  <si>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</si>
  <si>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</si>
  <si>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</si>
  <si>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</si>
  <si>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</si>
  <si>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</si>
  <si>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</si>
  <si>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</si>
  <si>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</si>
  <si>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</si>
  <si>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</si>
  <si>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</si>
  <si>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</si>
  <si>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</si>
  <si>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</si>
  <si>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</si>
  <si>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</si>
  <si>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</si>
  <si>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</si>
  <si>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</si>
  <si>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</si>
  <si>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</si>
  <si>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</si>
  <si>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</si>
  <si>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</si>
  <si>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</si>
  <si>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</si>
  <si>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</si>
  <si>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</si>
  <si>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</si>
  <si>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</si>
  <si>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</si>
  <si>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</si>
  <si>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</si>
  <si>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</si>
  <si>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</si>
  <si>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</si>
  <si>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</si>
  <si>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</si>
  <si>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</si>
  <si>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</si>
  <si>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</si>
  <si>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</si>
  <si>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</si>
  <si>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</si>
  <si>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</si>
  <si>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</si>
  <si>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</si>
  <si>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</si>
  <si>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</si>
  <si>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</si>
  <si>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</si>
  <si>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</si>
  <si>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</si>
  <si>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</si>
  <si>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</si>
  <si>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</si>
  <si>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</si>
  <si>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</si>
  <si>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</si>
  <si>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</si>
  <si>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</si>
  <si>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</si>
  <si>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</si>
  <si>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</si>
  <si>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</si>
  <si>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</si>
  <si>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</si>
  <si>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</si>
  <si>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</si>
  <si>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</si>
  <si>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</si>
  <si>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</si>
  <si>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</si>
  <si>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</si>
  <si>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</si>
  <si>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</si>
  <si>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</si>
  <si>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</si>
  <si>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</si>
  <si>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</si>
  <si>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</si>
  <si>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</si>
  <si>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</si>
  <si>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</si>
  <si>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</si>
  <si>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</si>
  <si>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</si>
  <si>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</si>
  <si>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</si>
  <si>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</si>
  <si>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</si>
  <si>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</si>
  <si>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</si>
  <si>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</si>
  <si>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</si>
  <si>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</si>
  <si>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</si>
  <si>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</si>
  <si>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</si>
  <si>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</si>
  <si>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</si>
  <si>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</si>
  <si>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</si>
  <si>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</si>
  <si>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</si>
  <si>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</si>
  <si>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</si>
  <si>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</si>
  <si>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</si>
  <si>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</si>
  <si>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</si>
  <si>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</si>
  <si>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</si>
  <si>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</si>
  <si>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</si>
  <si>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</si>
  <si>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</si>
  <si>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</si>
  <si>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</si>
  <si>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</si>
  <si>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</si>
  <si>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</si>
  <si>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</si>
  <si>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</si>
  <si>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</si>
  <si>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</si>
  <si>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</si>
  <si>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</si>
  <si>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</si>
  <si>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</si>
  <si>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</si>
  <si>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</si>
  <si>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</si>
  <si>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</si>
  <si>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</si>
  <si>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</si>
  <si>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</si>
  <si>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</si>
  <si>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</si>
  <si>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</si>
  <si>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</si>
  <si>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</si>
  <si>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</si>
  <si>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</si>
  <si>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</si>
  <si>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</si>
  <si>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</si>
  <si>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</si>
  <si>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</si>
  <si>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</si>
  <si>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</si>
  <si>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</si>
  <si>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</si>
  <si>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</si>
  <si>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</si>
  <si>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</si>
  <si>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</si>
  <si>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</si>
  <si>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</si>
  <si>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</si>
  <si>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</si>
  <si>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</si>
  <si>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</si>
  <si>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</si>
  <si>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</si>
  <si>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</si>
  <si>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</si>
  <si>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</si>
  <si>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</si>
  <si>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</si>
  <si>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</si>
  <si>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</si>
  <si>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</si>
  <si>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</si>
  <si>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</si>
  <si>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</si>
  <si>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</si>
  <si>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</si>
  <si>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</si>
  <si>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</si>
  <si>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</si>
  <si>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</si>
  <si>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</si>
  <si>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</si>
  <si>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</si>
  <si>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</si>
  <si>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</si>
  <si>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</si>
  <si>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</si>
  <si>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</si>
  <si>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</si>
  <si>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</si>
  <si>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</si>
  <si>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</si>
  <si>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</si>
  <si>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</si>
  <si>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</si>
  <si>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</si>
  <si>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</si>
  <si>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</si>
  <si>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</si>
  <si>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</si>
  <si>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</si>
  <si>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</si>
  <si>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</si>
  <si>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</si>
  <si>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</si>
  <si>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</si>
  <si>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</si>
  <si>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</si>
  <si>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</si>
  <si>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</si>
  <si>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</si>
  <si>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</si>
  <si>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</si>
  <si>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</si>
  <si>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</si>
  <si>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</si>
  <si>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</si>
  <si>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</si>
  <si>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</si>
  <si>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</si>
  <si>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</si>
  <si>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</si>
  <si>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</si>
  <si>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</si>
  <si>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</si>
  <si>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</si>
  <si>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</si>
  <si>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</si>
  <si>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</si>
  <si>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</si>
  <si>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</si>
  <si>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</si>
  <si>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</si>
  <si>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</si>
  <si>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</si>
  <si>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</si>
  <si>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</si>
  <si>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</si>
  <si>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</si>
  <si>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</si>
  <si>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</si>
  <si>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</si>
  <si>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</si>
  <si>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</si>
  <si>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</si>
  <si>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</si>
  <si>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</si>
  <si>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</si>
  <si>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</si>
  <si>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</si>
  <si>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</si>
  <si>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</si>
  <si>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</si>
  <si>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</si>
  <si>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</si>
  <si>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</si>
  <si>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</si>
  <si>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</si>
  <si>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</si>
  <si>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</si>
  <si>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</si>
  <si>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</si>
  <si>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</si>
  <si>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</si>
  <si>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</si>
  <si>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</si>
  <si>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</si>
  <si>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</si>
  <si>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</si>
  <si>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</si>
  <si>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</si>
  <si>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</si>
  <si>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</si>
  <si>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</si>
  <si>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</si>
  <si>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</si>
  <si>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</si>
  <si>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</si>
  <si>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</si>
  <si>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</si>
  <si>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</si>
  <si>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</si>
  <si>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</si>
  <si>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</si>
  <si>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</si>
  <si>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</si>
  <si>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</si>
  <si>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</si>
  <si>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</si>
  <si>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</si>
  <si>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</si>
  <si>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</si>
  <si>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</si>
  <si>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</si>
  <si>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</si>
  <si>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</si>
  <si>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</si>
  <si>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</si>
  <si>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</si>
  <si>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</si>
  <si>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</si>
  <si>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</si>
  <si>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</si>
  <si>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</si>
  <si>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</si>
  <si>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</si>
  <si>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</si>
  <si>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</si>
  <si>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</si>
  <si>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</si>
  <si>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</si>
  <si>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</si>
  <si>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</si>
  <si>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</si>
  <si>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</si>
  <si>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</si>
  <si>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</si>
  <si>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</si>
  <si>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</si>
  <si>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</si>
  <si>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</si>
  <si>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</si>
  <si>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</si>
  <si>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</si>
  <si>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</si>
  <si>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</si>
  <si>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</si>
  <si>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</si>
  <si>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</si>
  <si>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</si>
  <si>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</si>
  <si>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</si>
  <si>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</si>
  <si>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</si>
  <si>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</si>
  <si>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</si>
  <si>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</si>
  <si>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</si>
  <si>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</si>
  <si>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</si>
  <si>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</si>
  <si>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</si>
  <si>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</si>
  <si>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</si>
  <si>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</si>
  <si>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</si>
  <si>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</si>
  <si>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</si>
  <si>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</si>
  <si>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</si>
  <si>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</si>
  <si>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</si>
  <si>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</si>
  <si>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</si>
  <si>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</si>
  <si>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</si>
  <si>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</si>
  <si>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</si>
  <si>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</si>
  <si>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</si>
  <si>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</si>
  <si>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</si>
  <si>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</si>
  <si>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</si>
  <si>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</si>
  <si>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</si>
  <si>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</si>
  <si>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</si>
  <si>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</si>
  <si>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</si>
  <si>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</si>
  <si>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</si>
  <si>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</si>
  <si>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</si>
  <si>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</si>
  <si>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</si>
  <si>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</si>
  <si>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</si>
  <si>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</si>
  <si>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</si>
  <si>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</si>
  <si>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</si>
  <si>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</si>
  <si>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</si>
  <si>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</si>
  <si>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</si>
  <si>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</si>
  <si>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</si>
  <si>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</si>
  <si>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</si>
  <si>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</si>
  <si>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</si>
  <si>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</si>
  <si>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</si>
  <si>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</si>
  <si>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</si>
  <si>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</si>
  <si>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</si>
  <si>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</si>
  <si>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</si>
  <si>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</si>
  <si>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</si>
  <si>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</si>
  <si>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</si>
  <si>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</si>
  <si>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</si>
  <si>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</si>
  <si>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</si>
  <si>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</si>
  <si>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</si>
  <si>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</si>
  <si>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</si>
  <si>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</si>
  <si>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</si>
  <si>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</si>
  <si>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</si>
  <si>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</si>
  <si>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</si>
  <si>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</si>
  <si>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</si>
  <si>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</si>
  <si>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</si>
  <si>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</si>
  <si>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</si>
  <si>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</si>
  <si>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</si>
  <si>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</si>
  <si>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</si>
  <si>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</si>
  <si>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</si>
  <si>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</si>
  <si>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</si>
  <si>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</si>
  <si>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</si>
  <si>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</si>
  <si>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</si>
  <si>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</si>
  <si>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</si>
  <si>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</si>
  <si>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</si>
  <si>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</si>
  <si>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</si>
  <si>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</si>
  <si>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</si>
  <si>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</si>
  <si>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</si>
  <si>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</si>
  <si>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</si>
  <si>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</si>
  <si>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</si>
  <si>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</si>
  <si>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</si>
  <si>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</si>
  <si>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</si>
  <si>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</si>
  <si>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</si>
  <si>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</si>
  <si>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</si>
  <si>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</si>
  <si>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</si>
  <si>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</si>
  <si>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</si>
  <si>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</si>
  <si>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</si>
  <si>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</si>
  <si>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</si>
  <si>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</si>
  <si>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</si>
  <si>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</si>
  <si>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</si>
  <si>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</si>
  <si>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</si>
  <si>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</si>
  <si>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</si>
  <si>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</si>
  <si>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</si>
  <si>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</si>
  <si>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</si>
  <si>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</si>
  <si>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</si>
  <si>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</si>
  <si>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</si>
  <si>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</si>
  <si>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</si>
  <si>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</si>
  <si>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</si>
  <si>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</si>
  <si>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</si>
  <si>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</si>
  <si>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</si>
  <si>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</si>
  <si>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</si>
  <si>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</si>
  <si>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</si>
  <si>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</si>
  <si>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</si>
  <si>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</si>
  <si>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</si>
  <si>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</si>
  <si>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</si>
  <si>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</si>
  <si>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</si>
  <si>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</si>
  <si>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</si>
  <si>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</si>
  <si>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</si>
  <si>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</si>
  <si>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</si>
  <si>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</si>
  <si>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</si>
  <si>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</si>
  <si>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</si>
  <si>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</si>
  <si>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</si>
  <si>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</si>
  <si>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</si>
  <si>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</si>
  <si>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</si>
  <si>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</si>
  <si>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</si>
  <si>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</si>
  <si>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</si>
  <si>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</si>
  <si>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</si>
  <si>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</si>
  <si>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</si>
  <si>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</si>
  <si>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</si>
  <si>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</si>
  <si>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</si>
  <si>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</si>
  <si>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</si>
  <si>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</si>
  <si>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</si>
  <si>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</si>
  <si>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</si>
  <si>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</si>
  <si>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</si>
  <si>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</si>
  <si>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</si>
  <si>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</si>
  <si>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</si>
  <si>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</si>
  <si>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</si>
  <si>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</si>
  <si>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</si>
  <si>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</si>
  <si>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</si>
  <si>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</si>
  <si>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</si>
  <si>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</si>
  <si>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</si>
  <si>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</si>
  <si>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</si>
  <si>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</si>
  <si>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</si>
  <si>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</si>
  <si>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</si>
  <si>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</si>
  <si>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</si>
  <si>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</si>
  <si>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</si>
  <si>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</si>
  <si>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</si>
  <si>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</si>
  <si>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</si>
  <si>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</si>
  <si>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</si>
  <si>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</si>
  <si>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</si>
  <si>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</si>
  <si>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</si>
  <si>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</si>
  <si>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</si>
  <si>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</si>
  <si>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</si>
  <si>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</si>
  <si>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</si>
  <si>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</si>
  <si>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</si>
  <si>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</si>
  <si>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</si>
  <si>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</si>
  <si>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</si>
  <si>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</si>
  <si>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</si>
  <si>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</si>
  <si>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</si>
  <si>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</si>
  <si>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</si>
  <si>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</si>
  <si>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</si>
  <si>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</si>
  <si>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</si>
  <si>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</si>
  <si>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</si>
  <si>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</si>
  <si>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</si>
  <si>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</si>
  <si>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</si>
  <si>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</si>
  <si>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</si>
  <si>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</si>
  <si>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</si>
  <si>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</si>
  <si>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</si>
  <si>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</si>
  <si>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</si>
  <si>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</si>
  <si>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</si>
  <si>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</si>
  <si>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</si>
  <si>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</si>
  <si>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</si>
  <si>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</si>
  <si>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</si>
  <si>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</si>
  <si>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</si>
  <si>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</si>
  <si>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</si>
  <si>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</si>
  <si>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</si>
  <si>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</si>
  <si>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</si>
  <si>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</si>
  <si>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</si>
  <si>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</si>
  <si>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</si>
  <si>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</si>
  <si>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</si>
  <si>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</si>
  <si>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</si>
  <si>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</si>
  <si>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</si>
  <si>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</si>
  <si>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</si>
  <si>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</si>
  <si>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</si>
  <si>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</si>
  <si>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</si>
  <si>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</si>
  <si>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</si>
  <si>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</si>
  <si>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</si>
  <si>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</si>
  <si>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</si>
  <si>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</si>
  <si>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</si>
  <si>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</si>
  <si>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</si>
  <si>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</si>
  <si>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</si>
  <si>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</si>
  <si>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</si>
  <si>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</si>
  <si>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</si>
  <si>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</si>
  <si>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</si>
  <si>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</si>
  <si>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</si>
  <si>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</si>
  <si>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</si>
  <si>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</si>
  <si>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</si>
  <si>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</si>
  <si>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</si>
  <si>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</si>
  <si>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</si>
  <si>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</si>
  <si>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</si>
  <si>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</si>
  <si>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</si>
  <si>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</si>
  <si>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</si>
  <si>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</si>
  <si>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</si>
  <si>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</si>
  <si>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</si>
  <si>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</si>
  <si>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</si>
  <si>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</si>
  <si>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</si>
  <si>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</si>
  <si>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</si>
  <si>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</si>
  <si>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</si>
  <si>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</si>
  <si>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</si>
  <si>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</si>
  <si>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</si>
  <si>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</si>
  <si>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</si>
  <si>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</si>
  <si>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</si>
  <si>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</si>
  <si>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</si>
  <si>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</si>
  <si>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</si>
  <si>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</si>
  <si>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</si>
  <si>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</si>
  <si>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</si>
  <si>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</si>
  <si>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</si>
  <si>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</si>
  <si>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</si>
  <si>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</si>
  <si>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</si>
  <si>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</si>
  <si>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</si>
  <si>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</si>
  <si>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</si>
  <si>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</si>
  <si>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</si>
  <si>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</si>
  <si>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</si>
  <si>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</si>
  <si>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</si>
  <si>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</si>
  <si>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</si>
  <si>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</si>
  <si>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</si>
  <si>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</si>
  <si>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</si>
  <si>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</si>
  <si>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</si>
  <si>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</si>
  <si>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</si>
  <si>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</si>
  <si>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</si>
  <si>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</si>
  <si>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</si>
  <si>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</si>
  <si>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</si>
  <si>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</si>
  <si>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</si>
  <si>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</si>
  <si>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</si>
  <si>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</si>
  <si>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</si>
  <si>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</si>
  <si>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</si>
  <si>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</si>
  <si>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</si>
  <si>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</si>
  <si>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</si>
  <si>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</si>
  <si>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</si>
  <si>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</si>
  <si>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</si>
  <si>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</si>
  <si>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</si>
  <si>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</si>
  <si>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</si>
  <si>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</si>
  <si>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</si>
  <si>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</si>
  <si>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</si>
  <si>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</si>
  <si>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</si>
  <si>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</si>
  <si>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</si>
  <si>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</si>
  <si>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</si>
  <si>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</si>
  <si>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</si>
  <si>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</si>
  <si>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</si>
  <si>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</si>
  <si>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</si>
  <si>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</si>
  <si>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</si>
  <si>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</si>
  <si>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</si>
  <si>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</si>
  <si>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</si>
  <si>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</si>
  <si>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</si>
  <si>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</si>
  <si>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</si>
  <si>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</si>
  <si>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</si>
  <si>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</si>
  <si>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</si>
  <si>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</si>
  <si>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</si>
  <si>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</si>
  <si>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</si>
  <si>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</si>
  <si>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</si>
  <si>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</si>
  <si>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</si>
  <si>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</si>
  <si>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</si>
  <si>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</si>
  <si>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</si>
  <si>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</si>
  <si>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</si>
  <si>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</si>
  <si>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</si>
  <si>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</si>
  <si>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</si>
  <si>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</si>
  <si>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</si>
  <si>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</si>
  <si>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</si>
  <si>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</si>
  <si>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</si>
  <si>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</si>
  <si>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</si>
  <si>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</si>
  <si>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</si>
  <si>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</si>
  <si>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</si>
  <si>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</si>
  <si>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</si>
  <si>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</si>
  <si>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</si>
  <si>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</si>
  <si>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</si>
  <si>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</si>
  <si>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</si>
  <si>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</si>
  <si>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</si>
  <si>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</si>
  <si>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</si>
  <si>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</si>
  <si>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</si>
  <si>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</si>
  <si>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</si>
  <si>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</si>
  <si>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</si>
  <si>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</si>
  <si>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</si>
  <si>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</si>
  <si>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</si>
  <si>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</si>
  <si>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</si>
  <si>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</si>
  <si>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</si>
  <si>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</si>
  <si>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</si>
  <si>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</si>
  <si>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</si>
  <si>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</si>
  <si>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</si>
  <si>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</si>
  <si>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</si>
  <si>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</si>
  <si>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</si>
  <si>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</si>
  <si>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</si>
  <si>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</si>
  <si>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</si>
  <si>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</si>
  <si>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</si>
  <si>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</si>
  <si>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</si>
  <si>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</si>
  <si>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</si>
  <si>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</si>
  <si>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</si>
  <si>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</si>
  <si>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</si>
  <si>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</si>
  <si>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</si>
  <si>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</si>
  <si>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</si>
  <si>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</si>
  <si>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</si>
  <si>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</si>
  <si>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</si>
  <si>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</si>
  <si>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</si>
  <si>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</si>
  <si>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</si>
  <si>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</si>
  <si>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</si>
  <si>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</si>
  <si>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</si>
  <si>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</si>
  <si>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</si>
  <si>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</si>
  <si>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</si>
  <si>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</si>
  <si>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</si>
  <si>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</si>
  <si>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</si>
  <si>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</si>
  <si>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</si>
  <si>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</si>
  <si>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</si>
  <si>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</si>
  <si>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</si>
  <si>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</si>
  <si>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</si>
  <si>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</si>
  <si>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</si>
  <si>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</si>
  <si>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</si>
  <si>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</si>
  <si>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</si>
  <si>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</si>
  <si>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</si>
  <si>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</si>
  <si>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</si>
  <si>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</si>
  <si>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</si>
  <si>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</si>
  <si>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</si>
  <si>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</si>
  <si>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</si>
  <si>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</si>
  <si>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</si>
  <si>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</si>
  <si>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</si>
  <si>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</si>
  <si>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</si>
  <si>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</si>
  <si>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</si>
  <si>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</si>
  <si>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</si>
  <si>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</si>
  <si>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</si>
  <si>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</si>
  <si>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</si>
  <si>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</si>
  <si>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</si>
  <si>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</si>
  <si>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</si>
  <si>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</si>
  <si>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</si>
  <si>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</si>
  <si>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</si>
  <si>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</si>
  <si>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</si>
  <si>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</si>
  <si>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</si>
  <si>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</si>
  <si>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</si>
  <si>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</si>
  <si>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</si>
  <si>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</si>
  <si>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</si>
  <si>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</si>
  <si>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</si>
  <si>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</si>
  <si>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</si>
  <si>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</si>
  <si>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</si>
  <si>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</si>
  <si>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</si>
  <si>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</si>
  <si>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</si>
  <si>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</si>
  <si>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</si>
  <si>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</si>
  <si>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</si>
  <si>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</si>
  <si>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</si>
  <si>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</si>
  <si>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</si>
  <si>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</si>
  <si>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</si>
  <si>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</si>
  <si>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</si>
  <si>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</si>
  <si>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</si>
  <si>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</si>
  <si>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</si>
  <si>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</si>
  <si>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</si>
  <si>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</si>
  <si>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</si>
  <si>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</si>
  <si>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</si>
  <si>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</si>
  <si>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</si>
  <si>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</si>
  <si>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</si>
  <si>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</si>
  <si>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</si>
  <si>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</si>
  <si>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</si>
  <si>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</si>
  <si>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</si>
  <si>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</si>
  <si>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</si>
  <si>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</si>
  <si>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</si>
  <si>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</si>
  <si>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</si>
  <si>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</si>
  <si>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</si>
  <si>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</si>
  <si>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</si>
  <si>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</si>
  <si>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</si>
  <si>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</si>
  <si>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</si>
  <si>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</si>
  <si>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</si>
  <si>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</si>
  <si>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</si>
  <si>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</si>
  <si>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</si>
  <si>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</si>
  <si>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</si>
  <si>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</si>
  <si>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</si>
  <si>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</si>
  <si>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</si>
  <si>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</si>
  <si>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</si>
  <si>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</si>
  <si>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</si>
  <si>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</si>
  <si>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</si>
  <si>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</si>
  <si>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</si>
  <si>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</si>
  <si>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</si>
  <si>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</si>
  <si>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</si>
  <si>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</si>
  <si>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</si>
  <si>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</si>
  <si>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</si>
  <si>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</si>
  <si>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</si>
  <si>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</si>
  <si>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</si>
  <si>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</si>
  <si>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</si>
  <si>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</si>
  <si>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</si>
  <si>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</si>
  <si>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</si>
  <si>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</si>
  <si>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</si>
  <si>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</si>
  <si>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</si>
  <si>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</si>
  <si>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</si>
  <si>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</si>
  <si>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</si>
  <si>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</si>
  <si>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</si>
  <si>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</si>
  <si>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</si>
  <si>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</si>
  <si>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</si>
  <si>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</si>
  <si>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</si>
  <si>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</si>
  <si>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</si>
  <si>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</si>
  <si>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</si>
  <si>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</si>
  <si>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</si>
  <si>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</si>
  <si>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</si>
  <si>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</si>
  <si>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</si>
  <si>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</si>
  <si>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</si>
  <si>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</si>
  <si>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</si>
  <si>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</si>
  <si>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</si>
  <si>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</si>
  <si>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</si>
  <si>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</si>
  <si>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</si>
  <si>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</si>
  <si>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</si>
  <si>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</si>
  <si>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</si>
  <si>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</si>
  <si>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</si>
  <si>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</si>
  <si>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</si>
  <si>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</si>
  <si>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</si>
  <si>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</si>
  <si>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</si>
  <si>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</si>
  <si>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</si>
  <si>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</si>
  <si>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</si>
  <si>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</si>
  <si>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</si>
  <si>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</si>
  <si>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</si>
  <si>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</si>
  <si>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</si>
  <si>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</si>
  <si>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</si>
  <si>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</si>
  <si>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</si>
  <si>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</si>
  <si>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</si>
  <si>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</si>
  <si>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</si>
  <si>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</si>
  <si>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</si>
  <si>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</si>
  <si>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</si>
  <si>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</si>
  <si>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</si>
  <si>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</si>
  <si>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</si>
  <si>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</si>
  <si>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</si>
  <si>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</si>
  <si>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</si>
  <si>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</si>
  <si>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</si>
  <si>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</si>
  <si>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</si>
  <si>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</si>
  <si>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</si>
  <si>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</si>
  <si>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</si>
  <si>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</si>
  <si>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</si>
  <si>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</si>
  <si>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</si>
  <si>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</si>
  <si>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</si>
  <si>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</si>
  <si>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</si>
  <si>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</si>
  <si>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</si>
  <si>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</si>
  <si>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</si>
  <si>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</si>
  <si>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</si>
  <si>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</si>
  <si>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</si>
  <si>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</si>
  <si>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</si>
  <si>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</si>
  <si>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</si>
  <si>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</si>
  <si>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</si>
  <si>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</si>
  <si>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</si>
  <si>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</si>
  <si>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</si>
  <si>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</si>
  <si>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</si>
  <si>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</si>
  <si>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</si>
  <si>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</si>
  <si>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</si>
  <si>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</si>
  <si>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</si>
  <si>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</si>
  <si>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</si>
  <si>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</si>
  <si>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</si>
  <si>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</si>
  <si>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</si>
  <si>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</si>
  <si>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</si>
  <si>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</si>
  <si>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</si>
  <si>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</si>
  <si>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</si>
  <si>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</si>
  <si>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</si>
  <si>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</si>
  <si>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</si>
  <si>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</si>
  <si>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</si>
  <si>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</si>
  <si>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</si>
  <si>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</si>
  <si>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</si>
  <si>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</si>
  <si>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</si>
  <si>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</si>
  <si>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</si>
  <si>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</si>
  <si>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</si>
  <si>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</si>
  <si>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</si>
  <si>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</si>
  <si>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</si>
  <si>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</si>
  <si>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</si>
  <si>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</si>
  <si>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</si>
  <si>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</si>
  <si>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</si>
  <si>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</si>
  <si>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</si>
  <si>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</si>
  <si>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</si>
  <si>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</si>
  <si>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</si>
  <si>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</si>
  <si>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</si>
  <si>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</si>
  <si>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</si>
  <si>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</si>
  <si>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</si>
  <si>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</si>
  <si>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</si>
  <si>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</si>
  <si>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</si>
  <si>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</si>
  <si>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</si>
  <si>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</si>
  <si>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</si>
  <si>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</si>
  <si>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</si>
  <si>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</si>
  <si>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</si>
  <si>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</si>
  <si>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</si>
  <si>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</si>
  <si>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</si>
  <si>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</si>
  <si>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</si>
  <si>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</si>
  <si>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</si>
  <si>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</si>
  <si>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</si>
  <si>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</si>
  <si>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</si>
  <si>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</si>
  <si>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</si>
  <si>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</si>
  <si>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</si>
  <si>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</si>
  <si>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</si>
  <si>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</si>
  <si>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</si>
  <si>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</si>
  <si>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</si>
  <si>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</si>
  <si>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</si>
  <si>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</si>
  <si>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</si>
  <si>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</si>
  <si>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</si>
  <si>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</si>
  <si>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</si>
  <si>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</si>
  <si>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</si>
  <si>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</si>
  <si>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</si>
  <si>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</si>
  <si>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</si>
  <si>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</si>
  <si>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</si>
  <si>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</si>
  <si>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</si>
  <si>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</si>
  <si>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</si>
  <si>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</si>
  <si>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</si>
  <si>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</si>
  <si>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</si>
  <si>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</si>
  <si>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</si>
  <si>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</si>
  <si>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</si>
  <si>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</si>
  <si>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</si>
  <si>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</si>
  <si>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</si>
  <si>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</si>
  <si>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</si>
  <si>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</si>
  <si>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</si>
  <si>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</si>
  <si>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</si>
  <si>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</si>
  <si>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</si>
  <si>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</si>
  <si>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</si>
  <si>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</si>
  <si>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</si>
  <si>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</si>
  <si>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</si>
  <si>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</si>
  <si>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</si>
  <si>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</si>
  <si>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</si>
  <si>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</si>
  <si>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</si>
  <si>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</si>
  <si>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</si>
  <si>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</si>
  <si>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</si>
  <si>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</si>
  <si>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</si>
  <si>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</si>
  <si>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</si>
  <si>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</si>
  <si>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</si>
  <si>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</si>
  <si>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</si>
  <si>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</si>
  <si>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</si>
  <si>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</si>
  <si>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</si>
  <si>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</si>
  <si>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</si>
  <si>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</si>
  <si>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</si>
  <si>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</si>
  <si>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</si>
  <si>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</si>
  <si>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</si>
  <si>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</si>
  <si>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</si>
  <si>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</si>
  <si>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</si>
  <si>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</si>
  <si>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</si>
  <si>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</si>
  <si>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</si>
  <si>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</si>
  <si>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</si>
  <si>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</si>
  <si>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</si>
  <si>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</si>
  <si>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</si>
  <si>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</si>
  <si>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</si>
  <si>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</si>
  <si>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</si>
  <si>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</si>
  <si>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</si>
  <si>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</si>
  <si>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</si>
  <si>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</si>
  <si>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</si>
  <si>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</si>
  <si>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</si>
  <si>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</si>
  <si>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</si>
  <si>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</si>
  <si>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</si>
  <si>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</si>
  <si>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</si>
  <si>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</si>
  <si>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</si>
  <si>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</si>
  <si>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</si>
  <si>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</si>
  <si>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</si>
  <si>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</si>
  <si>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</si>
  <si>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</si>
  <si>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</si>
  <si>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</si>
  <si>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</si>
  <si>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</si>
  <si>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</si>
  <si>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</si>
  <si>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</si>
  <si>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</si>
  <si>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</si>
  <si>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</si>
  <si>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</si>
  <si>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</si>
  <si>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</si>
  <si>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</si>
  <si>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</si>
  <si>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</si>
  <si>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</si>
  <si>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</si>
  <si>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</si>
  <si>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</si>
  <si>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</si>
  <si>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</si>
  <si>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</si>
  <si>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</si>
  <si>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</si>
  <si>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</si>
  <si>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</si>
  <si>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</si>
  <si>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</si>
  <si>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</si>
  <si>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</si>
  <si>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</si>
  <si>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</si>
  <si>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</si>
  <si>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</si>
  <si>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</si>
  <si>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</si>
  <si>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</si>
  <si>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</si>
  <si>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</si>
  <si>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</si>
  <si>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</si>
  <si>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</si>
  <si>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</si>
  <si>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</si>
  <si>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</si>
  <si>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</si>
  <si>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</si>
  <si>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</si>
  <si>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</si>
  <si>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</si>
  <si>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</si>
  <si>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</si>
  <si>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</si>
  <si>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</si>
  <si>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</si>
  <si>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</si>
  <si>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</si>
  <si>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</si>
  <si>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</si>
  <si>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</si>
  <si>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</si>
  <si>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</si>
  <si>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</si>
  <si>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</si>
  <si>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</si>
  <si>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</si>
  <si>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</si>
  <si>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</si>
  <si>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</si>
  <si>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</si>
  <si>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</si>
  <si>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</si>
  <si>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</si>
  <si>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</si>
  <si>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</si>
  <si>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</si>
  <si>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</si>
  <si>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</si>
  <si>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</si>
  <si>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</si>
  <si>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</si>
  <si>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</si>
  <si>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</si>
  <si>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</si>
  <si>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</si>
  <si>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</si>
  <si>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</si>
  <si>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</si>
  <si>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</si>
  <si>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</si>
  <si>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</si>
  <si>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</si>
  <si>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</si>
  <si>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</si>
  <si>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</si>
  <si>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</si>
  <si>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</si>
  <si>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</si>
  <si>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</si>
  <si>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</si>
  <si>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</si>
  <si>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</si>
  <si>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</si>
  <si>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</si>
  <si>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</si>
  <si>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</si>
  <si>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</si>
  <si>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</si>
  <si>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</si>
  <si>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</si>
  <si>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</si>
  <si>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</si>
  <si>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</si>
  <si>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</si>
  <si>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</si>
  <si>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</si>
  <si>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</si>
  <si>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</si>
  <si>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</si>
  <si>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</si>
  <si>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</si>
  <si>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</si>
  <si>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</si>
  <si>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</si>
  <si>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</si>
  <si>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</si>
  <si>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</si>
  <si>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</si>
  <si>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</si>
  <si>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</si>
  <si>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</si>
  <si>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</si>
  <si>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</si>
  <si>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</si>
  <si>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</si>
  <si>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</si>
  <si>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</si>
  <si>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</si>
  <si>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</si>
  <si>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</si>
  <si>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</si>
  <si>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</si>
  <si>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</si>
  <si>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</si>
  <si>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</si>
  <si>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</si>
  <si>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</si>
  <si>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</si>
  <si>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</si>
  <si>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</si>
  <si>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</si>
  <si>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</si>
  <si>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</si>
  <si>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</si>
  <si>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</si>
  <si>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</si>
  <si>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</si>
  <si>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</si>
  <si>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</si>
  <si>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</si>
  <si>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</si>
  <si>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</si>
  <si>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</si>
  <si>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</si>
  <si>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</si>
  <si>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</si>
  <si>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</si>
  <si>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</si>
  <si>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</si>
  <si>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</si>
  <si>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</si>
  <si>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</si>
  <si>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</si>
  <si>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</si>
  <si>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</si>
  <si>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</si>
  <si>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</si>
  <si>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</si>
  <si>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</si>
  <si>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</si>
  <si>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</si>
  <si>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</si>
  <si>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</si>
  <si>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</si>
  <si>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</si>
  <si>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</si>
  <si>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</si>
  <si>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</si>
  <si>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</si>
  <si>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</si>
  <si>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</si>
  <si>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</si>
  <si>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</si>
  <si>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</si>
  <si>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</si>
  <si>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</si>
  <si>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</si>
  <si>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</si>
  <si>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</si>
  <si>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</si>
  <si>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</si>
  <si>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</si>
  <si>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</si>
  <si>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</si>
  <si>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</si>
  <si>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</si>
  <si>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</si>
  <si>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</si>
  <si>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</si>
  <si>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</si>
  <si>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</si>
  <si>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</si>
  <si>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</si>
  <si>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</si>
  <si>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</si>
  <si>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</si>
  <si>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</si>
  <si>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</si>
  <si>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</si>
  <si>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</si>
  <si>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</si>
  <si>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</si>
  <si>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</si>
  <si>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</si>
  <si>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</si>
  <si>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</si>
  <si>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</si>
  <si>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</si>
  <si>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</si>
  <si>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</si>
  <si>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</si>
  <si>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</si>
  <si>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</si>
  <si>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</si>
  <si>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</si>
  <si>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</si>
  <si>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</si>
  <si>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</si>
  <si>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</si>
  <si>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</si>
  <si>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</si>
  <si>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</si>
  <si>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</si>
  <si>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</si>
  <si>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</si>
  <si>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</si>
  <si>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</si>
  <si>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</si>
  <si>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</si>
  <si>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</si>
  <si>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</si>
  <si>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</si>
  <si>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</si>
  <si>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</si>
  <si>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</si>
  <si>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</si>
  <si>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</si>
  <si>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</si>
  <si>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</si>
  <si>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</si>
  <si>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</si>
  <si>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</si>
  <si>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</si>
  <si>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</si>
  <si>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</si>
  <si>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</si>
  <si>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</si>
  <si>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</si>
  <si>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</si>
  <si>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</si>
  <si>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</si>
  <si>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</si>
  <si>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</si>
  <si>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</si>
  <si>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</si>
  <si>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</si>
  <si>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</si>
  <si>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</si>
  <si>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</si>
  <si>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</si>
  <si>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</si>
  <si>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</si>
  <si>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</si>
  <si>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</si>
  <si>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</si>
  <si>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</si>
  <si>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</si>
  <si>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</si>
  <si>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</si>
  <si>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</si>
  <si>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</si>
  <si>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</si>
  <si>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</si>
  <si>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</si>
  <si>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</si>
  <si>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</si>
  <si>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</si>
  <si>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</si>
  <si>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</si>
  <si>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</si>
  <si>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</si>
  <si>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</si>
  <si>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</si>
  <si>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</si>
  <si>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</si>
  <si>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</si>
  <si>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</si>
  <si>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</si>
  <si>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</si>
  <si>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</si>
  <si>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</si>
  <si>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</si>
  <si>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</si>
  <si>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</si>
  <si>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</si>
  <si>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</si>
  <si>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</si>
  <si>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</si>
  <si>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</si>
  <si>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</si>
  <si>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</si>
  <si>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</si>
  <si>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</si>
  <si>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</si>
  <si>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</si>
  <si>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</si>
  <si>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</si>
  <si>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</si>
  <si>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</si>
  <si>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</si>
  <si>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</si>
  <si>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</si>
  <si>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</si>
  <si>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</si>
  <si>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</si>
  <si>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</si>
  <si>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</si>
  <si>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</si>
  <si>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</si>
  <si>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</si>
  <si>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</si>
  <si>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</si>
  <si>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</si>
  <si>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</si>
  <si>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</si>
  <si>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</si>
  <si>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</si>
  <si>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</si>
  <si>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</si>
  <si>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</si>
  <si>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</si>
  <si>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</si>
  <si>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</si>
  <si>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</si>
  <si>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</si>
  <si>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</si>
  <si>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</si>
  <si>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</si>
  <si>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</si>
  <si>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</si>
  <si>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</si>
  <si>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</si>
  <si>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</si>
  <si>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</si>
  <si>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</si>
  <si>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</si>
  <si>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</si>
  <si>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</si>
  <si>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</si>
  <si>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</si>
  <si>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</si>
  <si>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</si>
  <si>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</si>
  <si>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</si>
  <si>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</si>
  <si>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</si>
  <si>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</si>
  <si>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</si>
  <si>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</si>
  <si>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</si>
  <si>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</si>
  <si>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</si>
  <si>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</si>
  <si>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</si>
  <si>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</si>
  <si>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</si>
  <si>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</si>
  <si>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</si>
  <si>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</si>
  <si>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</si>
  <si>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</si>
  <si>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</si>
  <si>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</si>
  <si>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</si>
  <si>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</si>
  <si>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</si>
  <si>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</si>
  <si>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</si>
  <si>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</si>
  <si>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</si>
  <si>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</si>
  <si>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</si>
  <si>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</si>
  <si>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</si>
  <si>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</si>
  <si>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</si>
  <si>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</si>
  <si>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</si>
  <si>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</si>
  <si>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</si>
  <si>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</si>
  <si>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</si>
  <si>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</si>
  <si>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</si>
  <si>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</si>
  <si>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</si>
  <si>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</si>
  <si>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</si>
  <si>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</si>
  <si>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</si>
  <si>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</si>
  <si>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</si>
  <si>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</si>
  <si>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</si>
  <si>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</si>
  <si>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</si>
  <si>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</si>
  <si>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</si>
  <si>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</si>
  <si>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</si>
  <si>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</si>
  <si>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</si>
  <si>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</si>
  <si>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</si>
  <si>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</si>
  <si>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</si>
  <si>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</si>
  <si>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</si>
  <si>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</si>
  <si>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</si>
  <si>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</si>
  <si>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</si>
  <si>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</si>
  <si>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</si>
  <si>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</si>
  <si>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</si>
  <si>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</si>
  <si>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</si>
  <si>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</si>
  <si>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</si>
  <si>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</si>
  <si>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</si>
  <si>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</si>
  <si>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</si>
  <si>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</si>
  <si>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</si>
  <si>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</si>
  <si>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</si>
  <si>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</si>
  <si>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</si>
  <si>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</si>
  <si>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</si>
  <si>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</si>
  <si>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</si>
  <si>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</si>
  <si>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</si>
  <si>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</si>
  <si>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</si>
  <si>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</si>
  <si>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</si>
  <si>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</si>
  <si>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</si>
  <si>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</si>
  <si>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</si>
  <si>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</si>
  <si>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</si>
  <si>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</si>
  <si>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</si>
  <si>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</si>
  <si>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</si>
  <si>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</si>
  <si>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</si>
  <si>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</si>
  <si>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</si>
  <si>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</si>
  <si>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</si>
  <si>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</si>
  <si>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</si>
  <si>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</si>
  <si>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</si>
  <si>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</si>
  <si>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</si>
  <si>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</si>
  <si>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</si>
  <si>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</si>
  <si>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</si>
  <si>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</si>
  <si>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</si>
  <si>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</si>
  <si>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</si>
  <si>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</si>
  <si>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</si>
  <si>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</si>
  <si>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</si>
  <si>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</si>
  <si>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</si>
  <si>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</si>
  <si>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</si>
  <si>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</si>
  <si>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</si>
  <si>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</si>
  <si>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</si>
  <si>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</si>
  <si>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</si>
  <si>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</si>
  <si>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</si>
  <si>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</si>
  <si>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</si>
  <si>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</si>
  <si>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</si>
  <si>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</si>
  <si>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</si>
  <si>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</si>
  <si>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</si>
  <si>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</si>
  <si>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</si>
  <si>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</si>
  <si>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</si>
  <si>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</si>
  <si>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</si>
  <si>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</si>
  <si>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</si>
  <si>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</si>
  <si>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</si>
  <si>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</si>
  <si>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</si>
  <si>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</si>
  <si>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</si>
  <si>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</si>
  <si>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</si>
  <si>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</si>
  <si>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</si>
  <si>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</si>
  <si>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</si>
  <si>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</si>
  <si>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</si>
  <si>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</si>
  <si>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</si>
  <si>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</si>
  <si>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</si>
  <si>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</si>
  <si>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</si>
  <si>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</si>
  <si>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</si>
  <si>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</si>
  <si>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</si>
  <si>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</si>
  <si>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</si>
  <si>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</si>
  <si>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</si>
  <si>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</si>
  <si>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</si>
  <si>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</si>
  <si>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</si>
  <si>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</si>
  <si>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</si>
  <si>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</si>
  <si>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</si>
  <si>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</si>
  <si>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</si>
  <si>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</si>
  <si>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</si>
  <si>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</si>
  <si>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</si>
  <si>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</si>
  <si>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</si>
  <si>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</si>
  <si>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</si>
  <si>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</si>
  <si>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</si>
  <si>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</si>
  <si>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</si>
  <si>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</si>
  <si>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</si>
  <si>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</si>
  <si>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</si>
  <si>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</si>
  <si>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</si>
  <si>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</si>
  <si>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</si>
  <si>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</si>
  <si>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</si>
  <si>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</si>
  <si>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</si>
  <si>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</si>
  <si>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</si>
  <si>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</si>
  <si>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</si>
  <si>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</si>
  <si>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</si>
  <si>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</si>
  <si>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</si>
  <si>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</si>
  <si>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</si>
  <si>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</si>
  <si>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</si>
  <si>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</si>
  <si>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</si>
  <si>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</si>
  <si>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</si>
  <si>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</si>
  <si>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</si>
  <si>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</si>
  <si>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</si>
  <si>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</si>
  <si>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</si>
  <si>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</si>
  <si>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</si>
  <si>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</si>
  <si>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</si>
  <si>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</si>
  <si>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</si>
  <si>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</si>
  <si>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</si>
  <si>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</si>
  <si>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</si>
  <si>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</si>
  <si>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</si>
  <si>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</si>
  <si>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</si>
  <si>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</si>
  <si>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</si>
  <si>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</si>
  <si>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</si>
  <si>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</si>
  <si>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</si>
  <si>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</si>
  <si>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</si>
  <si>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</si>
  <si>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</si>
  <si>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</si>
  <si>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</si>
  <si>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</si>
  <si>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</si>
  <si>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</si>
  <si>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</si>
  <si>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</si>
  <si>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</si>
  <si>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</si>
  <si>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</si>
  <si>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</si>
  <si>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</si>
  <si>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</si>
  <si>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</si>
  <si>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</si>
  <si>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</si>
  <si>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</si>
  <si>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</si>
  <si>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</si>
  <si>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</si>
  <si>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</si>
  <si>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</si>
  <si>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</si>
  <si>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</si>
  <si>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</si>
  <si>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</si>
  <si>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</si>
  <si>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</si>
  <si>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</si>
  <si>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</si>
  <si>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</si>
  <si>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</si>
  <si>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</si>
  <si>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</si>
  <si>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</si>
  <si>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</si>
  <si>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</si>
  <si>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</si>
  <si>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</si>
  <si>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</si>
  <si>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</si>
  <si>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</si>
  <si>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</si>
  <si>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</si>
  <si>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</si>
  <si>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</si>
  <si>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</si>
  <si>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</si>
  <si>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</si>
  <si>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</si>
  <si>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</si>
  <si>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</si>
  <si>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</si>
  <si>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</si>
  <si>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</si>
  <si>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</si>
  <si>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</si>
  <si>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</si>
  <si>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</si>
  <si>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</si>
  <si>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</si>
  <si>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</si>
  <si>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</si>
  <si>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</si>
  <si>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</si>
  <si>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</si>
  <si>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</si>
  <si>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</si>
  <si>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</si>
  <si>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</si>
  <si>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</si>
  <si>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</si>
  <si>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</si>
  <si>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</si>
  <si>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</si>
  <si>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</si>
  <si>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</si>
  <si>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</si>
  <si>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</si>
  <si>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</si>
  <si>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</si>
  <si>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</si>
  <si>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</si>
  <si>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</si>
  <si>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</si>
  <si>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</si>
  <si>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</si>
  <si>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</si>
  <si>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</si>
  <si>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</si>
  <si>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</si>
  <si>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</si>
  <si>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</si>
  <si>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</si>
  <si>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</si>
  <si>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</si>
  <si>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</si>
  <si>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</si>
  <si>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</si>
  <si>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</si>
  <si>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</si>
  <si>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</si>
  <si>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</si>
  <si>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</si>
  <si>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</si>
  <si>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</si>
  <si>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</si>
  <si>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</si>
  <si>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</si>
  <si>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</si>
  <si>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</si>
  <si>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</si>
  <si>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</si>
  <si>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</si>
  <si>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</si>
  <si>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</si>
  <si>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</si>
  <si>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</si>
  <si>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</si>
  <si>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</si>
  <si>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</si>
  <si>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</si>
  <si>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</si>
  <si>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</si>
  <si>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</si>
  <si>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</si>
  <si>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</si>
  <si>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</si>
  <si>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</si>
  <si>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</si>
  <si>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</si>
  <si>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</si>
  <si>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</si>
  <si>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</si>
  <si>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</si>
  <si>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</si>
  <si>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</si>
  <si>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</si>
  <si>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</si>
  <si>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</si>
  <si>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</si>
  <si>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</si>
  <si>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</si>
  <si>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</si>
  <si>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</si>
  <si>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</si>
  <si>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</si>
  <si>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</si>
  <si>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</si>
  <si>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</si>
  <si>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</si>
  <si>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</si>
  <si>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</si>
  <si>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</si>
  <si>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</si>
  <si>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</si>
  <si>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</si>
  <si>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</si>
  <si>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</si>
  <si>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</si>
  <si>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</si>
  <si>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</si>
  <si>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</si>
  <si>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</si>
  <si>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</si>
  <si>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</si>
  <si>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</si>
  <si>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</si>
  <si>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</si>
  <si>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</si>
  <si>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</si>
  <si>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</si>
  <si>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</si>
  <si>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</si>
  <si>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</si>
  <si>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</si>
  <si>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</si>
  <si>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</si>
  <si>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</si>
  <si>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</si>
  <si>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</si>
  <si>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</si>
  <si>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</si>
  <si>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</si>
  <si>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</si>
  <si>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</si>
  <si>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</si>
  <si>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</si>
  <si>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</si>
  <si>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</si>
  <si>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</si>
  <si>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</si>
  <si>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</si>
  <si>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</si>
  <si>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</si>
  <si>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</si>
  <si>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</si>
  <si>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</si>
  <si>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</si>
  <si>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</si>
  <si>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</si>
  <si>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</si>
  <si>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</si>
  <si>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</si>
  <si>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</si>
  <si>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</si>
  <si>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</si>
  <si>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</si>
  <si>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</si>
  <si>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</si>
  <si>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</si>
  <si>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</si>
  <si>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</si>
  <si>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</si>
  <si>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</si>
  <si>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</si>
  <si>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</si>
  <si>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</si>
  <si>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</si>
  <si>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</si>
  <si>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</si>
  <si>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</si>
  <si>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</si>
  <si>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</si>
  <si>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</si>
  <si>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</si>
  <si>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</si>
  <si>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</si>
  <si>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</si>
  <si>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</si>
  <si>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</si>
  <si>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</si>
  <si>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</si>
  <si>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</si>
  <si>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</si>
  <si>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</si>
  <si>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</si>
  <si>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</si>
  <si>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</si>
  <si>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</si>
  <si>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</si>
  <si>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</si>
  <si>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</si>
  <si>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</si>
  <si>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</si>
  <si>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</si>
  <si>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</si>
  <si>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</si>
  <si>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</si>
  <si>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</si>
  <si>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</si>
  <si>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</si>
  <si>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</si>
  <si>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</si>
  <si>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</si>
  <si>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</si>
  <si>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</si>
  <si>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</si>
  <si>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</si>
  <si>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</si>
  <si>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</si>
  <si>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</si>
  <si>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</si>
  <si>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</si>
  <si>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</si>
  <si>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</si>
  <si>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</si>
  <si>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</si>
  <si>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</si>
  <si>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</si>
  <si>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</si>
  <si>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</si>
  <si>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</si>
  <si>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</si>
  <si>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</si>
  <si>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</si>
  <si>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</si>
  <si>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</si>
  <si>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</si>
  <si>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</si>
  <si>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</si>
  <si>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</si>
  <si>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</si>
  <si>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</si>
  <si>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</si>
  <si>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</si>
  <si>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</si>
  <si>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</si>
  <si>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</si>
  <si>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</si>
  <si>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</si>
  <si>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</si>
  <si>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</si>
  <si>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</si>
  <si>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</si>
  <si>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</si>
  <si>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</si>
  <si>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</si>
  <si>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</si>
  <si>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</si>
  <si>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</si>
  <si>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</si>
  <si>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</si>
  <si>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</si>
  <si>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</si>
  <si>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</si>
  <si>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</si>
  <si>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</si>
  <si>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</si>
  <si>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</si>
  <si>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</si>
  <si>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</si>
  <si>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</si>
  <si>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</si>
  <si>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</si>
  <si>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</si>
  <si>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</si>
  <si>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</si>
  <si>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</si>
  <si>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</si>
  <si>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</si>
  <si>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</si>
  <si>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</si>
  <si>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</si>
  <si>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</si>
  <si>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</si>
  <si>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</si>
  <si>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</si>
  <si>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</si>
  <si>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</si>
  <si>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</si>
  <si>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</si>
  <si>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</si>
  <si>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</si>
  <si>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</si>
  <si>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</si>
  <si>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</si>
  <si>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</si>
  <si>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</si>
  <si>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</si>
  <si>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</si>
  <si>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</si>
  <si>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</si>
  <si>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</si>
  <si>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</si>
  <si>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</si>
  <si>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</si>
  <si>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</si>
  <si>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</si>
  <si>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</si>
  <si>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</si>
  <si>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</si>
  <si>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</si>
  <si>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</si>
  <si>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</si>
  <si>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</si>
  <si>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</si>
  <si>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</si>
  <si>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</si>
  <si>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</si>
  <si>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</si>
  <si>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</si>
  <si>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</si>
  <si>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</si>
  <si>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</si>
  <si>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</si>
  <si>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</si>
  <si>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</si>
  <si>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</si>
  <si>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</si>
  <si>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</si>
  <si>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</si>
  <si>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</si>
  <si>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</si>
  <si>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</si>
  <si>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</si>
  <si>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</si>
  <si>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</si>
  <si>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</si>
  <si>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</si>
  <si>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</si>
  <si>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</si>
  <si>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</si>
  <si>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</si>
  <si>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</si>
  <si>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</si>
  <si>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</si>
  <si>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</si>
  <si>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</si>
  <si>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</si>
  <si>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</si>
  <si>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</si>
  <si>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</si>
  <si>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</si>
  <si>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</si>
  <si>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</si>
  <si>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</si>
  <si>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</si>
  <si>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</si>
  <si>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</si>
  <si>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</si>
  <si>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</si>
  <si>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</si>
  <si>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</si>
  <si>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</si>
  <si>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</si>
  <si>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</si>
  <si>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</si>
  <si>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</si>
  <si>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</si>
  <si>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</si>
  <si>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</si>
  <si>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</si>
  <si>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</si>
  <si>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</si>
  <si>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</si>
  <si>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</si>
  <si>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</si>
  <si>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</si>
  <si>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</si>
  <si>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</si>
  <si>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</si>
  <si>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</si>
  <si>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</si>
  <si>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</si>
  <si>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</si>
  <si>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</si>
  <si>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</si>
  <si>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</si>
  <si>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</si>
  <si>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</si>
  <si>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</si>
  <si>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</si>
  <si>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</si>
  <si>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</si>
  <si>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</si>
  <si>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</si>
  <si>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</si>
  <si>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</si>
  <si>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</si>
  <si>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</si>
  <si>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</si>
  <si>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</si>
  <si>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</si>
  <si>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</si>
  <si>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</si>
  <si>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</si>
  <si>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</si>
  <si>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</si>
  <si>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</si>
  <si>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</si>
  <si>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</si>
  <si>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</si>
  <si>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</si>
  <si>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</si>
  <si>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</si>
  <si>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</si>
  <si>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</si>
  <si>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</si>
  <si>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</si>
  <si>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</si>
  <si>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</si>
  <si>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</si>
  <si>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</si>
  <si>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</si>
  <si>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</si>
  <si>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</si>
  <si>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</si>
  <si>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</si>
  <si>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</si>
  <si>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</si>
  <si>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</si>
  <si>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</si>
  <si>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</si>
  <si>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</si>
  <si>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</si>
  <si>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</si>
  <si>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</si>
  <si>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</si>
  <si>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</si>
  <si>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</si>
  <si>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</si>
  <si>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</si>
  <si>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</si>
  <si>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</si>
  <si>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</si>
  <si>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</si>
  <si>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</si>
  <si>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</si>
  <si>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</si>
  <si>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</si>
  <si>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</si>
  <si>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</si>
  <si>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</si>
  <si>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</si>
  <si>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</si>
  <si>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</si>
  <si>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</si>
  <si>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</si>
  <si>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</si>
  <si>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</si>
  <si>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</si>
  <si>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</si>
  <si>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</si>
  <si>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</si>
  <si>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</si>
  <si>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</si>
  <si>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</si>
  <si>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</si>
  <si>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</si>
  <si>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</si>
  <si>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</si>
  <si>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</si>
  <si>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</si>
  <si>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</si>
  <si>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</si>
  <si>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</si>
  <si>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</si>
  <si>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</si>
  <si>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</si>
  <si>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</si>
  <si>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</si>
  <si>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</si>
  <si>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</si>
  <si>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</si>
  <si>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</si>
  <si>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</si>
  <si>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</si>
  <si>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</si>
  <si>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</si>
  <si>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</si>
  <si>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</si>
  <si>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</si>
  <si>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</si>
  <si>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</si>
  <si>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</si>
  <si>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</si>
  <si>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</si>
  <si>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</si>
  <si>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</si>
  <si>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</si>
  <si>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</si>
  <si>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</si>
  <si>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</si>
  <si>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</si>
  <si>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</si>
  <si>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</si>
  <si>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</si>
  <si>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</si>
  <si>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</si>
  <si>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</si>
  <si>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</si>
  <si>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</si>
  <si>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</si>
  <si>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</si>
  <si>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</si>
  <si>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</si>
  <si>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</si>
  <si>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</si>
  <si>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</si>
  <si>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</si>
  <si>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</si>
  <si>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</si>
  <si>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</si>
  <si>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</si>
  <si>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</si>
  <si>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</si>
  <si>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</si>
  <si>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</si>
  <si>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</si>
  <si>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</si>
  <si>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</si>
  <si>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</si>
  <si>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</si>
  <si>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</si>
  <si>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</si>
  <si>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</si>
  <si>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</si>
  <si>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</si>
  <si>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</si>
  <si>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</si>
  <si>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</si>
  <si>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</si>
  <si>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</si>
  <si>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</si>
  <si>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</si>
  <si>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</si>
  <si>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</si>
  <si>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</si>
  <si>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</si>
  <si>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</si>
  <si>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</si>
  <si>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</si>
  <si>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</si>
  <si>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</si>
  <si>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</si>
  <si>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</si>
  <si>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</si>
  <si>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</si>
  <si>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</si>
  <si>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</si>
  <si>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</si>
  <si>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</si>
  <si>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</si>
  <si>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</si>
  <si>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</si>
  <si>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</si>
  <si>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</si>
  <si>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</si>
  <si>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</si>
  <si>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</si>
  <si>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</si>
  <si>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</si>
  <si>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</si>
  <si>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</si>
  <si>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</si>
  <si>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</si>
  <si>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</si>
  <si>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</si>
  <si>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</si>
  <si>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</si>
  <si>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</si>
  <si>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</si>
  <si>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</si>
  <si>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</si>
  <si>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</si>
  <si>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</si>
  <si>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</si>
  <si>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</si>
  <si>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</si>
  <si>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</si>
  <si>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</si>
  <si>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</si>
  <si>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</si>
  <si>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</si>
  <si>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</si>
  <si>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</si>
  <si>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</si>
  <si>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</si>
  <si>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</si>
  <si>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</si>
  <si>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</si>
  <si>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</si>
  <si>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</si>
  <si>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</si>
  <si>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</si>
  <si>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</si>
  <si>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</si>
  <si>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</si>
  <si>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</si>
  <si>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</si>
  <si>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</si>
  <si>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</si>
  <si>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</si>
  <si>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</si>
  <si>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</si>
  <si>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</si>
  <si>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</si>
  <si>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</si>
  <si>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</si>
  <si>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</si>
  <si>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</si>
  <si>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</si>
  <si>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</si>
  <si>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</si>
  <si>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</si>
  <si>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</si>
  <si>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</si>
  <si>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</si>
  <si>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</si>
  <si>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</si>
  <si>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</si>
  <si>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</si>
  <si>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</si>
  <si>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</si>
  <si>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</si>
  <si>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</si>
  <si>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</si>
  <si>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</si>
  <si>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</si>
  <si>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</si>
  <si>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</si>
  <si>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</si>
  <si>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</si>
  <si>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</si>
  <si>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</si>
  <si>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</si>
  <si>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</si>
  <si>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</si>
  <si>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</si>
  <si>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</si>
  <si>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</si>
  <si>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</si>
  <si>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</si>
  <si>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</si>
  <si>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</si>
  <si>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</si>
  <si>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</si>
  <si>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</si>
  <si>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</si>
  <si>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</si>
  <si>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</si>
  <si>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</si>
  <si>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</si>
  <si>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</si>
  <si>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</si>
  <si>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</si>
  <si>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</si>
  <si>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</si>
  <si>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</si>
  <si>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</si>
  <si>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</si>
  <si>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</si>
  <si>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</si>
  <si>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</si>
  <si>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</si>
  <si>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</si>
  <si>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</si>
  <si>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</si>
  <si>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</si>
  <si>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</si>
  <si>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</si>
  <si>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</si>
  <si>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</si>
  <si>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</si>
  <si>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</si>
  <si>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</si>
  <si>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</si>
  <si>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</si>
  <si>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</si>
  <si>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</si>
  <si>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</si>
  <si>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</si>
  <si>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</si>
  <si>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</si>
  <si>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</si>
  <si>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</si>
  <si>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</si>
  <si>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</si>
  <si>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</si>
  <si>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</si>
  <si>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</si>
  <si>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</si>
  <si>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</si>
  <si>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</si>
  <si>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</si>
  <si>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</si>
  <si>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</si>
  <si>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</si>
  <si>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</si>
  <si>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</si>
  <si>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</si>
  <si>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</si>
  <si>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</si>
  <si>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</si>
  <si>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</si>
  <si>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</si>
  <si>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</si>
  <si>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</si>
  <si>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</si>
  <si>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</si>
  <si>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</si>
  <si>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</si>
  <si>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</si>
  <si>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</si>
  <si>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</si>
  <si>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</si>
  <si>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</si>
  <si>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</si>
  <si>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</si>
  <si>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</si>
  <si>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</si>
  <si>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</si>
  <si>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</si>
  <si>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</si>
  <si>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</si>
  <si>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</si>
  <si>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</si>
  <si>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</si>
  <si>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</si>
  <si>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</si>
  <si>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</si>
  <si>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</si>
  <si>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</si>
  <si>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</si>
  <si>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</si>
  <si>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</si>
  <si>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</si>
  <si>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</si>
  <si>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</si>
  <si>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</si>
  <si>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</si>
  <si>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</si>
  <si>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</si>
  <si>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</si>
  <si>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</si>
  <si>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</si>
  <si>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</si>
  <si>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</si>
  <si>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</si>
  <si>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</si>
  <si>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</si>
  <si>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</si>
  <si>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</si>
  <si>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</si>
  <si>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</si>
  <si>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</si>
  <si>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</si>
  <si>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</si>
  <si>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</si>
  <si>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</si>
  <si>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</si>
  <si>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</si>
  <si>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</si>
  <si>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</si>
  <si>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</si>
  <si>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</si>
  <si>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</si>
  <si>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</si>
  <si>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</si>
  <si>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</si>
  <si>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</si>
  <si>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</si>
  <si>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</si>
  <si>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</si>
  <si>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</si>
  <si>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</si>
  <si>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</si>
  <si>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</si>
  <si>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</si>
  <si>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</si>
  <si>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</si>
  <si>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</si>
  <si>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</si>
  <si>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</si>
  <si>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</si>
  <si>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</si>
  <si>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</si>
  <si>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</si>
  <si>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</si>
  <si>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</si>
  <si>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</si>
  <si>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</si>
  <si>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</si>
  <si>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</si>
  <si>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</si>
  <si>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</si>
  <si>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</si>
  <si>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</si>
  <si>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</si>
  <si>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</si>
  <si>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</si>
  <si>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</si>
  <si>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</si>
  <si>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</si>
  <si>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</si>
  <si>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</si>
  <si>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</si>
  <si>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</si>
  <si>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</si>
  <si>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</si>
  <si>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</si>
  <si>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</si>
  <si>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</si>
  <si>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</si>
  <si>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</si>
  <si>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</si>
  <si>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</si>
  <si>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</si>
  <si>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</si>
  <si>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</si>
  <si>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</si>
  <si>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</si>
  <si>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</si>
  <si>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</si>
  <si>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</si>
  <si>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</si>
  <si>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</si>
  <si>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</si>
  <si>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</si>
  <si>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</si>
  <si>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</si>
  <si>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</si>
  <si>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</si>
  <si>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</si>
  <si>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</si>
  <si>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</si>
  <si>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</si>
  <si>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</si>
  <si>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</si>
  <si>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</si>
  <si>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</si>
  <si>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</si>
  <si>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</si>
  <si>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</si>
  <si>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</si>
  <si>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</si>
  <si>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</si>
  <si>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</si>
  <si>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</si>
  <si>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</si>
  <si>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</si>
  <si>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</si>
  <si>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</si>
  <si>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</si>
  <si>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</si>
  <si>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</si>
  <si>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</si>
  <si>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</si>
  <si>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</si>
  <si>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</si>
  <si>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</si>
  <si>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</si>
  <si>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</si>
  <si>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</si>
  <si>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</si>
  <si>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</si>
  <si>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</si>
  <si>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</si>
  <si>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</si>
  <si>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</si>
  <si>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</si>
  <si>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</si>
  <si>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</si>
  <si>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</si>
  <si>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</si>
  <si>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</si>
  <si>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</si>
  <si>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</si>
  <si>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</si>
  <si>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</si>
  <si>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</si>
  <si>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</si>
  <si>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</si>
  <si>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</si>
  <si>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</si>
  <si>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</si>
  <si>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</si>
  <si>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</si>
  <si>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</si>
  <si>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</si>
  <si>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</si>
  <si>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</si>
  <si>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</si>
  <si>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</si>
  <si>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</si>
  <si>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</si>
  <si>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</si>
  <si>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</si>
  <si>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</si>
  <si>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</si>
  <si>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</si>
  <si>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</si>
  <si>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</si>
  <si>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</si>
  <si>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</si>
  <si>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</si>
  <si>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</si>
  <si>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</si>
  <si>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</si>
  <si>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</si>
  <si>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</si>
  <si>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</si>
  <si>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</si>
  <si>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</si>
  <si>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</si>
  <si>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</si>
  <si>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</si>
  <si>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</si>
  <si>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</si>
  <si>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</si>
  <si>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</si>
  <si>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</si>
  <si>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</si>
  <si>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</si>
  <si>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</si>
  <si>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</si>
  <si>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</si>
  <si>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</si>
  <si>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</si>
  <si>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</si>
  <si>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</si>
  <si>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</si>
  <si>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</si>
  <si>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</si>
  <si>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</si>
  <si>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</si>
  <si>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</si>
  <si>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</si>
  <si>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</si>
  <si>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</si>
  <si>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</si>
  <si>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</si>
  <si>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</si>
  <si>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</si>
  <si>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</si>
  <si>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</si>
  <si>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</si>
  <si>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</si>
  <si>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</si>
  <si>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</si>
  <si>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</si>
  <si>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</si>
  <si>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</si>
  <si>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</si>
  <si>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</si>
  <si>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</si>
  <si>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</si>
  <si>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</si>
  <si>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</si>
  <si>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</si>
  <si>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</si>
  <si>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</si>
  <si>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</si>
  <si>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</si>
  <si>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</si>
  <si>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</si>
  <si>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</si>
  <si>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</si>
  <si>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</si>
  <si>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</si>
  <si>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</si>
  <si>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</si>
  <si>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</si>
  <si>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</si>
  <si>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</si>
  <si>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</si>
  <si>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</si>
  <si>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</si>
  <si>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</si>
  <si>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</si>
  <si>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</si>
  <si>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</si>
  <si>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</si>
  <si>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</si>
  <si>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</si>
  <si>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</si>
  <si>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</si>
  <si>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</si>
  <si>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</si>
  <si>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</si>
  <si>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</si>
  <si>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</si>
  <si>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</si>
  <si>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</si>
  <si>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</si>
  <si>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</si>
  <si>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</si>
  <si>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</si>
  <si>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</si>
  <si>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</si>
  <si>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</si>
  <si>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</si>
  <si>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</si>
  <si>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</si>
  <si>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</si>
  <si>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</si>
  <si>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</si>
  <si>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</si>
  <si>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</si>
  <si>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</si>
  <si>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</si>
  <si>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</si>
  <si>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</si>
  <si>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</si>
  <si>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</si>
  <si>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</si>
  <si>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</si>
  <si>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</si>
  <si>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</si>
  <si>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</si>
  <si>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</si>
  <si>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</si>
  <si>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</si>
  <si>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</si>
  <si>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</si>
  <si>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</si>
  <si>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</si>
  <si>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</si>
  <si>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</si>
  <si>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</si>
  <si>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</si>
  <si>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</si>
  <si>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</si>
  <si>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</si>
  <si>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</si>
  <si>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</si>
  <si>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</si>
  <si>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</si>
  <si>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</si>
  <si>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</si>
  <si>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</si>
  <si>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</si>
  <si>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</si>
  <si>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</si>
  <si>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</si>
  <si>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</si>
  <si>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</si>
  <si>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</si>
  <si>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</si>
  <si>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</si>
  <si>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</si>
  <si>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</si>
  <si>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</si>
  <si>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</si>
  <si>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</si>
  <si>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</si>
  <si>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</si>
  <si>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</si>
  <si>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</si>
  <si>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</si>
  <si>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</si>
  <si>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</si>
  <si>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</si>
  <si>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</si>
  <si>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</si>
  <si>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</si>
  <si>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</si>
  <si>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</si>
  <si>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</si>
  <si>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</si>
  <si>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</si>
  <si>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</si>
  <si>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</si>
  <si>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</si>
  <si>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</si>
  <si>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</si>
  <si>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</si>
  <si>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</si>
  <si>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</si>
  <si>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</si>
  <si>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</si>
  <si>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</si>
  <si>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</si>
  <si>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</si>
  <si>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</si>
  <si>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</si>
  <si>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</si>
  <si>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</si>
  <si>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</si>
  <si>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</si>
  <si>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</si>
  <si>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</si>
  <si>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</si>
  <si>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</si>
  <si>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</si>
  <si>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</si>
  <si>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</si>
  <si>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</si>
  <si>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</si>
  <si>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</si>
  <si>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</si>
  <si>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</si>
  <si>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</si>
  <si>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</si>
  <si>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</si>
  <si>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</si>
  <si>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</si>
  <si>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</si>
  <si>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</si>
  <si>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</si>
  <si>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</si>
  <si>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</si>
  <si>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</si>
  <si>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</si>
  <si>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</si>
  <si>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</si>
  <si>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</si>
  <si>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</si>
  <si>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</si>
  <si>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</si>
  <si>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</si>
  <si>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</si>
  <si>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</si>
  <si>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</si>
  <si>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</si>
  <si>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</si>
  <si>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</si>
  <si>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</si>
  <si>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</si>
  <si>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</si>
  <si>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</si>
  <si>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</si>
  <si>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</si>
  <si>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</si>
  <si>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</si>
  <si>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</si>
  <si>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</si>
  <si>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</si>
  <si>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</si>
  <si>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</si>
  <si>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</si>
  <si>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</si>
  <si>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</si>
  <si>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</si>
  <si>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</si>
  <si>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</si>
  <si>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</si>
  <si>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</si>
  <si>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</si>
  <si>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</si>
  <si>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</si>
  <si>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</si>
  <si>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</si>
  <si>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</si>
  <si>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</si>
  <si>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</si>
  <si>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</si>
  <si>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</si>
  <si>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</si>
  <si>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</si>
  <si>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</si>
  <si>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</si>
  <si>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</si>
  <si>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</si>
  <si>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</si>
  <si>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</si>
  <si>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</si>
  <si>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</si>
  <si>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</si>
  <si>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</si>
  <si>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</si>
  <si>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</si>
  <si>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</si>
  <si>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</si>
  <si>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</si>
  <si>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</si>
  <si>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</si>
  <si>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</si>
  <si>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</si>
  <si>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</si>
  <si>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</si>
  <si>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</si>
  <si>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</si>
  <si>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</si>
  <si>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</si>
  <si>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</si>
  <si>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</si>
  <si>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</si>
  <si>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</si>
  <si>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</si>
  <si>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</si>
  <si>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</si>
  <si>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</si>
  <si>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</si>
  <si>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</si>
  <si>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</si>
  <si>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</si>
  <si>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</si>
  <si>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</si>
  <si>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</si>
  <si>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</si>
  <si>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</si>
  <si>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</si>
  <si>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</si>
  <si>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</si>
  <si>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</si>
  <si>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</si>
  <si>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</si>
  <si>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</si>
  <si>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</si>
  <si>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</si>
  <si>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</si>
  <si>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</si>
  <si>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</si>
  <si>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</si>
  <si>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</si>
  <si>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</si>
  <si>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</si>
  <si>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</si>
  <si>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</si>
  <si>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</si>
  <si>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</si>
  <si>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</si>
  <si>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</si>
  <si>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</si>
  <si>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</si>
  <si>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</si>
  <si>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</si>
  <si>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</si>
  <si>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</si>
  <si>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</si>
  <si>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</si>
  <si>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</si>
  <si>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</si>
  <si>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</si>
  <si>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</si>
  <si>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</si>
  <si>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</si>
  <si>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</si>
  <si>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</si>
  <si>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</si>
  <si>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</si>
  <si>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</si>
  <si>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</si>
  <si>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</si>
  <si>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</si>
  <si>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</si>
  <si>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</si>
  <si>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</si>
  <si>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</si>
  <si>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</si>
  <si>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</si>
  <si>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</si>
  <si>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</si>
  <si>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</si>
  <si>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</si>
  <si>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</si>
  <si>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</si>
  <si>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</si>
  <si>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</si>
  <si>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</si>
  <si>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</si>
  <si>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</si>
  <si>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</si>
  <si>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</si>
  <si>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</si>
  <si>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</si>
  <si>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</si>
  <si>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</si>
  <si>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</si>
  <si>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</si>
  <si>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</si>
  <si>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</si>
  <si>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</si>
  <si>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</si>
  <si>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</si>
  <si>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</si>
  <si>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</si>
  <si>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</si>
  <si>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</si>
  <si>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</si>
  <si>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</si>
  <si>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</si>
  <si>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</si>
  <si>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</si>
  <si>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</si>
  <si>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</si>
  <si>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</si>
  <si>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</si>
  <si>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</si>
  <si>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</si>
  <si>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</si>
  <si>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</si>
  <si>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</si>
  <si>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</si>
  <si>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</si>
  <si>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</si>
  <si>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</si>
  <si>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</si>
  <si>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</si>
  <si>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</si>
  <si>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</si>
  <si>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</si>
  <si>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</si>
  <si>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</si>
  <si>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</si>
  <si>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</si>
  <si>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</si>
  <si>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</si>
  <si>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</si>
  <si>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</si>
  <si>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</si>
  <si>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</si>
  <si>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</si>
  <si>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</si>
  <si>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</si>
  <si>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</si>
  <si>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</si>
  <si>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</si>
  <si>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</si>
  <si>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</si>
  <si>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</si>
  <si>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</si>
  <si>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</si>
  <si>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</si>
  <si>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</si>
  <si>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</si>
  <si>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</si>
  <si>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</si>
  <si>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</si>
  <si>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</si>
  <si>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</si>
  <si>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</si>
  <si>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</si>
  <si>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</si>
  <si>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</si>
  <si>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</si>
  <si>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</si>
  <si>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</si>
  <si>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</si>
  <si>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</si>
  <si>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</si>
  <si>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</si>
  <si>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</si>
  <si>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</si>
  <si>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</si>
  <si>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</si>
  <si>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</si>
  <si>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</si>
  <si>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</si>
  <si>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</si>
  <si>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</si>
  <si>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</si>
  <si>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</si>
  <si>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</si>
  <si>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</si>
  <si>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</si>
  <si>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</si>
  <si>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</si>
  <si>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</si>
  <si>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</si>
  <si>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</si>
  <si>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</si>
  <si>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</si>
  <si>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</si>
  <si>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</si>
  <si>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</si>
  <si>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</si>
  <si>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</si>
  <si>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</si>
  <si>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</si>
  <si>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</si>
  <si>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</si>
  <si>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</si>
  <si>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</si>
  <si>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</si>
  <si>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</si>
  <si>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</si>
  <si>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</si>
  <si>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</si>
  <si>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</si>
  <si>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</si>
  <si>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</si>
  <si>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</si>
  <si>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</si>
  <si>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</si>
  <si>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</si>
  <si>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</si>
  <si>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</si>
  <si>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</si>
  <si>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</si>
  <si>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</si>
  <si>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</si>
  <si>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</si>
  <si>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</si>
  <si>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</si>
  <si>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</si>
  <si>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</si>
  <si>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</si>
  <si>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</si>
  <si>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</si>
  <si>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</si>
  <si>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</si>
  <si>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</si>
  <si>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</si>
  <si>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</si>
  <si>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</si>
  <si>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</si>
  <si>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</si>
  <si>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</si>
  <si>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</si>
  <si>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</si>
  <si>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</si>
  <si>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</si>
  <si>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</si>
  <si>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</si>
  <si>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</si>
  <si>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</si>
  <si>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</si>
  <si>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</si>
  <si>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</si>
  <si>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</si>
  <si>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</si>
  <si>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</si>
  <si>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</si>
  <si>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</si>
  <si>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</si>
  <si>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</si>
  <si>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</si>
  <si>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</si>
  <si>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</si>
  <si>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</si>
  <si>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</si>
  <si>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</si>
  <si>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</si>
  <si>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</si>
  <si>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</si>
  <si>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</si>
  <si>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</si>
  <si>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</si>
  <si>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</si>
  <si>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</si>
  <si>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</si>
  <si>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</si>
  <si>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</si>
  <si>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</si>
  <si>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</si>
  <si>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</si>
  <si>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</si>
  <si>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</si>
  <si>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</si>
  <si>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</si>
  <si>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</si>
  <si>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</si>
  <si>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</si>
  <si>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</si>
  <si>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</si>
  <si>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</si>
  <si>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</si>
  <si>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</si>
  <si>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</si>
  <si>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</si>
  <si>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</si>
  <si>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</si>
  <si>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</si>
  <si>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</si>
  <si>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</si>
  <si>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</si>
  <si>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</si>
  <si>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</si>
  <si>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</si>
  <si>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</si>
  <si>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</si>
  <si>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</si>
  <si>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</si>
  <si>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</si>
  <si>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</si>
  <si>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</si>
  <si>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</si>
  <si>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</si>
  <si>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</si>
  <si>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</si>
  <si>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</si>
  <si>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</si>
  <si>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</si>
  <si>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</si>
  <si>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</si>
  <si>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</si>
  <si>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</si>
  <si>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</si>
  <si>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</si>
  <si>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</si>
  <si>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</si>
  <si>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</si>
  <si>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</si>
  <si>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</si>
  <si>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</si>
  <si>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</si>
  <si>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</si>
  <si>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</si>
  <si>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</si>
  <si>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</si>
  <si>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</si>
  <si>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</si>
  <si>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</si>
  <si>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</si>
  <si>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</si>
  <si>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</si>
  <si>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</si>
  <si>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</si>
  <si>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</si>
  <si>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</si>
  <si>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</si>
  <si>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</si>
  <si>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</si>
  <si>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</si>
  <si>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</si>
  <si>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</si>
  <si>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</si>
  <si>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</si>
  <si>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</si>
  <si>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</si>
  <si>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</si>
  <si>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</si>
  <si>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</si>
  <si>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</si>
  <si>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</si>
  <si>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</si>
  <si>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</si>
  <si>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</si>
  <si>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</si>
  <si>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</si>
  <si>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</si>
  <si>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</si>
  <si>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</si>
  <si>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</si>
  <si>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</si>
  <si>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</si>
  <si>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</si>
  <si>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</si>
  <si>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</si>
  <si>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</si>
  <si>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</si>
  <si>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</si>
  <si>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</si>
  <si>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</si>
  <si>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</si>
  <si>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</si>
  <si>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</si>
  <si>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</si>
  <si>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</si>
  <si>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</si>
  <si>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</si>
  <si>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</si>
  <si>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</si>
  <si>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</si>
  <si>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</si>
  <si>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</si>
  <si>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</si>
  <si>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</si>
  <si>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</si>
  <si>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</si>
  <si>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</si>
  <si>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</si>
  <si>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</si>
  <si>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</si>
  <si>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</si>
  <si>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</si>
  <si>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</si>
  <si>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</si>
  <si>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</si>
  <si>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</si>
  <si>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</si>
  <si>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</si>
  <si>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</si>
  <si>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</si>
  <si>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</si>
  <si>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</si>
  <si>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</si>
  <si>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</si>
  <si>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</si>
  <si>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</si>
  <si>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</si>
  <si>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</si>
  <si>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</si>
  <si>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</si>
  <si>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</si>
  <si>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</si>
  <si>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</si>
  <si>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</si>
  <si>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</si>
  <si>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</si>
  <si>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</si>
  <si>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</si>
  <si>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</si>
  <si>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</si>
  <si>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</si>
  <si>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</si>
  <si>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</si>
  <si>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</si>
  <si>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</si>
  <si>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</si>
  <si>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</si>
  <si>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</si>
  <si>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</si>
  <si>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</si>
  <si>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</si>
  <si>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</si>
  <si>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</si>
  <si>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</si>
  <si>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</si>
  <si>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</si>
  <si>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</si>
  <si>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</si>
  <si>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</si>
  <si>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</si>
  <si>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</si>
  <si>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</si>
  <si>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</si>
  <si>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</si>
  <si>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</si>
  <si>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</si>
  <si>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</si>
  <si>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</si>
  <si>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</si>
  <si>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</si>
  <si>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</si>
  <si>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</si>
  <si>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</si>
  <si>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</si>
  <si>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</si>
  <si>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</si>
  <si>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</si>
  <si>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</si>
  <si>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</si>
  <si>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</si>
  <si>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</si>
  <si>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</si>
  <si>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</si>
  <si>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</si>
  <si>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</si>
  <si>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</si>
  <si>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</si>
  <si>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</si>
  <si>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</si>
  <si>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</si>
  <si>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</si>
  <si>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</si>
  <si>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</si>
  <si>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</si>
  <si>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</si>
  <si>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</si>
  <si>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</si>
  <si>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</si>
  <si>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</si>
  <si>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</si>
  <si>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</si>
  <si>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</si>
  <si>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</si>
  <si>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</si>
  <si>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</si>
  <si>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</si>
  <si>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</si>
  <si>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</si>
  <si>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</si>
  <si>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</si>
  <si>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</si>
  <si>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</si>
  <si>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</si>
  <si>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</si>
  <si>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</si>
  <si>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</si>
  <si>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</si>
  <si>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</si>
  <si>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</si>
  <si>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</si>
  <si>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</si>
  <si>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</si>
  <si>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</si>
  <si>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</si>
  <si>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</si>
  <si>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</si>
  <si>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</si>
  <si>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</si>
  <si>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</si>
  <si>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</si>
  <si>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</si>
  <si>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</si>
  <si>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</si>
  <si>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</si>
  <si>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</si>
  <si>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</si>
  <si>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</si>
  <si>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</si>
  <si>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</si>
  <si>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</si>
  <si>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</si>
  <si>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</si>
  <si>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</si>
  <si>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</si>
  <si>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</si>
  <si>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</si>
  <si>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</si>
  <si>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</si>
  <si>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</si>
  <si>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</si>
  <si>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</si>
  <si>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</si>
  <si>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</si>
  <si>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</si>
  <si>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</si>
  <si>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</si>
  <si>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</si>
  <si>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</si>
  <si>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</si>
  <si>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</si>
  <si>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</si>
  <si>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</si>
  <si>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</si>
  <si>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</si>
  <si>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</si>
  <si>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</si>
  <si>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</si>
  <si>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</si>
  <si>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</si>
  <si>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</si>
  <si>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</si>
  <si>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</si>
  <si>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</si>
  <si>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</si>
  <si>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</si>
  <si>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</si>
  <si>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</si>
  <si>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</si>
  <si>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</si>
  <si>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</si>
  <si>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</si>
  <si>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</si>
  <si>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</si>
  <si>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</si>
  <si>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</si>
  <si>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</si>
  <si>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</si>
  <si>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</si>
  <si>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</si>
  <si>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</si>
  <si>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</si>
  <si>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</si>
  <si>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</si>
  <si>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</si>
  <si>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</si>
  <si>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</si>
  <si>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</si>
  <si>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</si>
  <si>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</si>
  <si>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</si>
  <si>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</si>
  <si>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</si>
  <si>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</si>
  <si>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</si>
  <si>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</si>
  <si>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</si>
  <si>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</si>
  <si>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</si>
  <si>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</si>
  <si>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</si>
  <si>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</si>
  <si>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</si>
  <si>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</si>
  <si>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</si>
  <si>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</si>
  <si>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</si>
  <si>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</si>
  <si>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</si>
  <si>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</si>
  <si>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</si>
  <si>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</si>
  <si>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</si>
  <si>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</si>
  <si>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</si>
  <si>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</si>
  <si>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</si>
  <si>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</si>
  <si>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</si>
  <si>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</si>
  <si>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</si>
  <si>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</si>
  <si>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</si>
  <si>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</si>
  <si>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</si>
  <si>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</si>
  <si>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</si>
  <si>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</si>
  <si>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</si>
  <si>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</si>
  <si>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</si>
  <si>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</si>
  <si>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</si>
  <si>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</si>
  <si>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</si>
  <si>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</si>
  <si>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</si>
  <si>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</si>
  <si>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</si>
  <si>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</si>
  <si>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</si>
  <si>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</si>
  <si>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</si>
  <si>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</si>
  <si>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</si>
  <si>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</si>
  <si>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</si>
  <si>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</si>
  <si>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</si>
  <si>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</si>
  <si>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</si>
  <si>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</si>
  <si>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</si>
  <si>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</si>
  <si>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</si>
  <si>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</si>
  <si>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</si>
  <si>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</si>
  <si>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</si>
  <si>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</si>
  <si>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</si>
  <si>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</si>
  <si>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</si>
  <si>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</si>
  <si>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</si>
  <si>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</si>
  <si>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</si>
  <si>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</si>
  <si>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</si>
  <si>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</si>
  <si>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</si>
  <si>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</si>
  <si>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</si>
  <si>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</si>
  <si>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</si>
  <si>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</si>
  <si>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</si>
  <si>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</si>
  <si>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</si>
  <si>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</si>
  <si>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</si>
  <si>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</si>
  <si>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</si>
  <si>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</si>
  <si>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</si>
  <si>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</si>
  <si>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</si>
  <si>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</si>
  <si>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</si>
  <si>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</si>
  <si>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</si>
  <si>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</si>
  <si>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</si>
  <si>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</si>
  <si>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</si>
  <si>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</si>
  <si>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</si>
  <si>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</si>
  <si>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</si>
  <si>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</si>
  <si>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</si>
  <si>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</si>
  <si>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</si>
  <si>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</si>
  <si>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</si>
  <si>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</si>
  <si>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</si>
  <si>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</si>
  <si>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</si>
  <si>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</si>
  <si>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</si>
  <si>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</si>
  <si>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</si>
  <si>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</si>
  <si>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</si>
  <si>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</si>
  <si>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</si>
  <si>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</si>
  <si>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</si>
  <si>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</si>
  <si>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</si>
  <si>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</si>
  <si>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</si>
  <si>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</si>
  <si>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</si>
  <si>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</si>
  <si>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</si>
  <si>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</si>
  <si>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</si>
  <si>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</si>
  <si>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</si>
  <si>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</si>
  <si>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</si>
  <si>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</si>
  <si>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</si>
  <si>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</si>
  <si>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</si>
  <si>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</si>
  <si>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</si>
  <si>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</si>
  <si>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</si>
  <si>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</si>
  <si>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</si>
  <si>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</si>
  <si>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</si>
  <si>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</si>
  <si>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</si>
  <si>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</si>
  <si>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</si>
  <si>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</si>
  <si>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</si>
  <si>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</si>
  <si>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</si>
  <si>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</si>
  <si>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</si>
  <si>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</si>
  <si>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</si>
  <si>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</si>
  <si>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</si>
  <si>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</si>
  <si>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</si>
  <si>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</si>
  <si>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</si>
  <si>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</si>
  <si>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</si>
  <si>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</si>
  <si>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</si>
  <si>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</si>
  <si>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</si>
  <si>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</si>
  <si>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</si>
  <si>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</si>
  <si>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</si>
  <si>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</si>
  <si>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</si>
  <si>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</si>
  <si>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</si>
  <si>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</si>
  <si>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</si>
  <si>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</si>
  <si>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</si>
  <si>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</si>
  <si>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</si>
  <si>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</si>
  <si>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</si>
  <si>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</si>
  <si>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</si>
  <si>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</si>
  <si>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</si>
  <si>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</si>
  <si>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</si>
  <si>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</si>
  <si>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</si>
  <si>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</si>
  <si>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</si>
  <si>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</si>
  <si>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</si>
  <si>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</si>
  <si>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</si>
  <si>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</si>
  <si>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</si>
  <si>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</si>
  <si>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</si>
  <si>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</si>
  <si>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</si>
  <si>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</si>
  <si>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</si>
  <si>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</si>
  <si>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</si>
  <si>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</si>
  <si>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</si>
  <si>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</si>
  <si>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</si>
  <si>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</si>
  <si>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</si>
  <si>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</si>
  <si>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</si>
  <si>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</si>
  <si>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</si>
  <si>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</si>
  <si>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</si>
  <si>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</si>
  <si>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</si>
  <si>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</si>
  <si>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</si>
  <si>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</si>
  <si>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</si>
  <si>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</si>
  <si>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</si>
  <si>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</si>
  <si>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</si>
  <si>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</si>
  <si>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</si>
  <si>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</si>
  <si>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</si>
  <si>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</si>
  <si>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</si>
  <si>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</si>
  <si>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</si>
  <si>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</si>
  <si>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</si>
  <si>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</si>
  <si>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</si>
  <si>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</si>
  <si>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</si>
  <si>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</si>
  <si>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</si>
  <si>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</si>
  <si>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</si>
  <si>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</si>
  <si>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</si>
  <si>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</si>
  <si>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</si>
  <si>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</si>
  <si>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</si>
  <si>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</si>
  <si>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</si>
  <si>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</si>
  <si>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</si>
  <si>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</si>
  <si>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</si>
  <si>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</si>
  <si>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</si>
  <si>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</si>
  <si>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</si>
  <si>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</si>
  <si>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</si>
  <si>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</si>
  <si>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</si>
  <si>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</si>
  <si>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</si>
  <si>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</si>
  <si>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</si>
  <si>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</si>
  <si>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</si>
  <si>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</si>
  <si>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</si>
  <si>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</si>
  <si>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</si>
  <si>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</si>
  <si>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</si>
  <si>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</si>
  <si>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</si>
  <si>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</si>
  <si>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</si>
  <si>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</si>
  <si>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</si>
  <si>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</si>
  <si>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</si>
  <si>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</si>
  <si>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</si>
  <si>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</si>
  <si>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</si>
  <si>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</si>
  <si>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</si>
  <si>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</si>
  <si>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</si>
  <si>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</si>
  <si>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</si>
  <si>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</si>
  <si>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</si>
  <si>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</si>
  <si>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</si>
  <si>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</si>
  <si>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</si>
  <si>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</si>
  <si>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</si>
  <si>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</si>
  <si>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</si>
  <si>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</si>
  <si>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</si>
  <si>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</si>
  <si>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</si>
  <si>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</si>
  <si>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</si>
  <si>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</si>
  <si>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</si>
  <si>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</si>
  <si>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</si>
  <si>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</si>
  <si>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</si>
  <si>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</si>
  <si>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</si>
  <si>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</si>
  <si>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</si>
  <si>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</si>
  <si>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</si>
  <si>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</si>
  <si>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</si>
  <si>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</si>
  <si>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</si>
  <si>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</si>
  <si>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</si>
  <si>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</si>
  <si>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</si>
  <si>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</si>
  <si>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</si>
  <si>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</si>
  <si>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</si>
  <si>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</si>
  <si>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</si>
  <si>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</si>
  <si>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</si>
  <si>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</si>
  <si>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</si>
  <si>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</si>
  <si>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</si>
  <si>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</si>
  <si>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</si>
  <si>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</si>
  <si>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</si>
  <si>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</si>
  <si>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</si>
  <si>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</si>
  <si>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</si>
  <si>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</si>
  <si>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</si>
  <si>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</si>
  <si>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</si>
  <si>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</si>
  <si>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</si>
  <si>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</si>
  <si>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</si>
  <si>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</si>
  <si>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</si>
  <si>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</si>
  <si>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</si>
  <si>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</si>
  <si>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</si>
  <si>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</si>
  <si>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</si>
  <si>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</si>
  <si>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</si>
  <si>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</si>
  <si>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</si>
  <si>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</si>
  <si>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</si>
  <si>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</si>
  <si>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</si>
  <si>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</si>
  <si>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</si>
  <si>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</si>
  <si>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</si>
  <si>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</si>
  <si>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</si>
  <si>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</si>
  <si>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</si>
  <si>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</si>
  <si>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</si>
  <si>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</si>
  <si>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</si>
  <si>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</si>
  <si>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</si>
  <si>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</si>
  <si>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</si>
  <si>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</si>
  <si>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</si>
  <si>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</si>
  <si>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</si>
  <si>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</si>
  <si>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</si>
  <si>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</si>
  <si>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</si>
  <si>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</si>
  <si>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</si>
  <si>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</si>
  <si>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</si>
  <si>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</si>
  <si>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</si>
  <si>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</si>
  <si>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</si>
  <si>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</si>
  <si>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</si>
  <si>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</si>
  <si>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</si>
  <si>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</si>
  <si>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</si>
  <si>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</si>
  <si>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</si>
  <si>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</si>
  <si>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</si>
  <si>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</si>
  <si>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</si>
  <si>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</si>
  <si>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</si>
  <si>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</si>
  <si>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</si>
  <si>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</si>
  <si>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</si>
  <si>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</si>
  <si>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</si>
  <si>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</si>
  <si>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</si>
  <si>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</si>
  <si>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</si>
  <si>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</si>
  <si>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</si>
  <si>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</si>
  <si>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</si>
  <si>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</si>
  <si>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</si>
  <si>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</si>
  <si>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</si>
  <si>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</si>
  <si>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</si>
  <si>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</si>
  <si>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</si>
  <si>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</si>
  <si>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</si>
  <si>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</si>
  <si>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</si>
  <si>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</si>
  <si>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</si>
  <si>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</si>
  <si>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</si>
  <si>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</si>
  <si>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</si>
  <si>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</si>
  <si>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</si>
  <si>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</si>
  <si>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</si>
  <si>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</si>
  <si>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</si>
  <si>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</si>
  <si>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</si>
  <si>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</si>
  <si>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</si>
  <si>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</si>
  <si>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</si>
  <si>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</si>
  <si>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</si>
  <si>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</si>
  <si>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</si>
  <si>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</si>
  <si>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</si>
  <si>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</si>
  <si>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</si>
  <si>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</si>
  <si>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</si>
  <si>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</si>
  <si>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</si>
  <si>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</si>
  <si>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</si>
  <si>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</si>
  <si>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</si>
  <si>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</si>
  <si>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</si>
  <si>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</si>
  <si>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</si>
  <si>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</si>
  <si>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</si>
  <si>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</si>
  <si>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</si>
  <si>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</si>
  <si>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</si>
  <si>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</si>
  <si>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</si>
  <si>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</si>
  <si>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</si>
  <si>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</si>
  <si>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</si>
  <si>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</si>
  <si>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</si>
  <si>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</si>
  <si>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</si>
  <si>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</si>
  <si>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</si>
  <si>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</si>
  <si>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</si>
  <si>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</si>
  <si>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</si>
  <si>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</si>
  <si>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</si>
  <si>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</si>
  <si>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</si>
  <si>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</si>
  <si>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</si>
  <si>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</si>
  <si>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</si>
  <si>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</si>
  <si>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</si>
  <si>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</si>
  <si>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</si>
  <si>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</si>
  <si>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</si>
  <si>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</si>
  <si>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</si>
  <si>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</si>
  <si>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</si>
  <si>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</si>
  <si>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</si>
  <si>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</si>
  <si>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</si>
  <si>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</si>
  <si>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</si>
  <si>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</si>
  <si>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</si>
  <si>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</si>
  <si>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</si>
  <si>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</si>
  <si>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</si>
  <si>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</si>
  <si>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</si>
  <si>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</si>
  <si>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</si>
  <si>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</si>
  <si>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</si>
  <si>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</si>
  <si>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</si>
  <si>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</si>
  <si>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</si>
  <si>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</si>
  <si>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</si>
  <si>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</si>
  <si>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</si>
  <si>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</si>
  <si>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</si>
  <si>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</si>
  <si>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</si>
  <si>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</si>
  <si>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</si>
  <si>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</si>
  <si>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</si>
  <si>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</si>
  <si>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</si>
  <si>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</si>
  <si>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</si>
  <si>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</si>
  <si>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</si>
  <si>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</si>
  <si>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</si>
  <si>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</si>
  <si>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</si>
  <si>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</si>
  <si>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</si>
  <si>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</si>
  <si>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</si>
  <si>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</si>
  <si>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</si>
  <si>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</si>
  <si>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</si>
  <si>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</si>
  <si>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</si>
  <si>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</si>
  <si>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</si>
  <si>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</si>
  <si>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</si>
  <si>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</si>
  <si>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</si>
  <si>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</si>
  <si>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</si>
  <si>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</si>
  <si>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</si>
  <si>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</si>
  <si>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</si>
  <si>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</si>
  <si>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</si>
  <si>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</si>
  <si>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</si>
  <si>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</si>
  <si>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</si>
  <si>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</si>
  <si>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</si>
  <si>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</si>
  <si>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</si>
  <si>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</si>
  <si>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</si>
  <si>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</si>
  <si>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</si>
  <si>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</si>
  <si>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</si>
  <si>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</si>
  <si>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</si>
  <si>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</si>
  <si>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</si>
  <si>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</si>
  <si>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</si>
  <si>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</si>
  <si>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</si>
  <si>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</si>
  <si>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</si>
  <si>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</si>
  <si>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</si>
  <si>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</si>
  <si>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</si>
  <si>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</si>
  <si>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</si>
  <si>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</si>
  <si>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</si>
  <si>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</si>
  <si>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</si>
  <si>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</si>
  <si>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</si>
  <si>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</si>
  <si>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</si>
  <si>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</si>
  <si>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</si>
  <si>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</si>
  <si>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</si>
  <si>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</si>
  <si>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</si>
  <si>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</si>
  <si>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</si>
  <si>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</si>
  <si>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</si>
  <si>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</si>
  <si>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</si>
  <si>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</si>
  <si>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</si>
  <si>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</si>
  <si>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</si>
  <si>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</si>
  <si>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</si>
  <si>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</si>
  <si>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</si>
  <si>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</si>
  <si>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</si>
  <si>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</si>
  <si>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</si>
  <si>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</si>
  <si>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</si>
  <si>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</si>
  <si>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</si>
  <si>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</si>
  <si>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</si>
  <si>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</si>
  <si>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</si>
  <si>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</si>
  <si>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</si>
  <si>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</si>
  <si>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</si>
  <si>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</si>
  <si>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</si>
  <si>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</si>
  <si>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</si>
  <si>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</si>
  <si>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</si>
  <si>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</si>
  <si>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</si>
  <si>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</si>
  <si>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</si>
  <si>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</si>
  <si>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</si>
  <si>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</si>
  <si>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</si>
  <si>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</si>
  <si>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</si>
  <si>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</si>
  <si>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</si>
  <si>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</si>
  <si>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</si>
  <si>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</si>
  <si>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</si>
  <si>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</si>
  <si>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</si>
  <si>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</si>
  <si>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</si>
  <si>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</si>
  <si>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</si>
  <si>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</si>
  <si>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</si>
  <si>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</si>
  <si>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</si>
  <si>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</si>
  <si>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</si>
  <si>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</si>
  <si>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</si>
  <si>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</si>
  <si>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</si>
  <si>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</si>
  <si>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</si>
  <si>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</si>
  <si>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</si>
  <si>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</si>
  <si>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</si>
  <si>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</si>
  <si>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</si>
  <si>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</si>
  <si>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</si>
  <si>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</si>
  <si>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</si>
  <si>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</si>
  <si>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</si>
  <si>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</si>
  <si>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</si>
  <si>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</si>
  <si>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</si>
  <si>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</si>
  <si>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</si>
  <si>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</si>
  <si>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</si>
  <si>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</si>
  <si>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</si>
  <si>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</si>
  <si>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</si>
  <si>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</si>
  <si>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</si>
  <si>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</si>
  <si>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</si>
  <si>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</si>
  <si>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</si>
  <si>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</si>
  <si>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</si>
  <si>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</si>
  <si>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</si>
  <si>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</si>
  <si>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</si>
  <si>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</si>
  <si>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</si>
  <si>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</si>
  <si>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</si>
  <si>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</si>
  <si>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</si>
  <si>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</si>
  <si>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</si>
  <si>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</si>
  <si>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</si>
  <si>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</si>
  <si>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</si>
  <si>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</si>
  <si>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</si>
  <si>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</si>
  <si>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</si>
  <si>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</si>
  <si>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</si>
  <si>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</si>
  <si>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</si>
  <si>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</si>
  <si>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</si>
  <si>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</si>
  <si>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</si>
  <si>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</si>
  <si>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</si>
  <si>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</si>
  <si>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</si>
  <si>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</si>
  <si>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</si>
  <si>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</si>
  <si>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</si>
  <si>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</si>
  <si>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</si>
  <si>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</si>
  <si>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</si>
  <si>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</si>
  <si>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</si>
  <si>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</si>
  <si>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</si>
  <si>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</si>
  <si>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</si>
  <si>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</si>
  <si>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</si>
  <si>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</si>
  <si>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</si>
  <si>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</si>
  <si>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</si>
  <si>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</si>
  <si>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</si>
  <si>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</si>
  <si>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</si>
  <si>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</si>
  <si>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</si>
  <si>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</si>
  <si>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</si>
  <si>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</si>
  <si>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</si>
  <si>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</si>
  <si>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</si>
  <si>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</si>
  <si>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</si>
  <si>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</si>
  <si>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</si>
  <si>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</si>
  <si>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</si>
  <si>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</si>
  <si>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</si>
  <si>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</si>
  <si>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</si>
  <si>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</si>
  <si>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</si>
  <si>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</si>
  <si>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</si>
  <si>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</si>
  <si>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</si>
  <si>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</si>
  <si>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</si>
  <si>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</si>
  <si>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</si>
  <si>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</si>
  <si>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</si>
  <si>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</si>
  <si>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</si>
  <si>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</si>
  <si>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</si>
  <si>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</si>
  <si>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</si>
  <si>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</si>
  <si>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</si>
  <si>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</si>
  <si>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</si>
  <si>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</si>
  <si>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</si>
  <si>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</si>
  <si>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</si>
  <si>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</si>
  <si>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</si>
  <si>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</si>
  <si>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</si>
  <si>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</si>
  <si>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</si>
  <si>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</si>
  <si>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</si>
  <si>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</si>
  <si>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</si>
  <si>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</si>
  <si>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</si>
  <si>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</si>
  <si>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</si>
  <si>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</si>
  <si>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</si>
  <si>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</si>
  <si>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</si>
  <si>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</si>
  <si>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</si>
  <si>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</si>
  <si>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</si>
  <si>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</si>
  <si>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</si>
  <si>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</si>
  <si>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</si>
  <si>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</si>
  <si>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</si>
  <si>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</si>
  <si>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</si>
  <si>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</si>
  <si>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</si>
  <si>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</si>
  <si>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</si>
  <si>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</si>
  <si>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</si>
  <si>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</si>
  <si>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</si>
  <si>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</si>
  <si>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</si>
  <si>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</si>
  <si>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</si>
  <si>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</si>
  <si>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</si>
  <si>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</si>
  <si>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</si>
  <si>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</si>
  <si>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</si>
  <si>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</si>
  <si>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</si>
  <si>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</si>
  <si>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</si>
  <si>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</si>
  <si>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</si>
  <si>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</si>
  <si>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</si>
  <si>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</si>
  <si>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</si>
  <si>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</si>
  <si>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</si>
  <si>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</si>
  <si>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</si>
  <si>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</si>
  <si>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</si>
  <si>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</si>
  <si>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</si>
  <si>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</si>
  <si>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</si>
  <si>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</si>
  <si>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</si>
  <si>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</si>
  <si>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</si>
  <si>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</si>
  <si>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</si>
  <si>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</si>
  <si>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</si>
  <si>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</si>
  <si>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</si>
  <si>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</si>
  <si>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</si>
  <si>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</si>
  <si>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</si>
  <si>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</si>
  <si>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</si>
  <si>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</si>
  <si>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</si>
  <si>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</si>
  <si>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</si>
  <si>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</si>
  <si>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</si>
  <si>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</si>
  <si>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</si>
  <si>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</si>
  <si>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</si>
  <si>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</si>
  <si>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</si>
  <si>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</si>
  <si>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</si>
  <si>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</si>
  <si>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</si>
  <si>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</si>
  <si>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</si>
  <si>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</si>
  <si>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</si>
  <si>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</si>
  <si>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</si>
  <si>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</si>
  <si>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</si>
  <si>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</si>
  <si>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</si>
  <si>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</si>
  <si>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</si>
  <si>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</si>
  <si>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</si>
  <si>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</si>
  <si>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</si>
  <si>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</si>
  <si>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</si>
  <si>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</si>
  <si>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</si>
  <si>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</si>
  <si>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</si>
  <si>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</si>
  <si>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</si>
  <si>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</si>
  <si>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</si>
  <si>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</si>
  <si>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</si>
  <si>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</si>
  <si>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</si>
  <si>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</si>
  <si>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</si>
  <si>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</si>
  <si>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</si>
  <si>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</si>
  <si>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</si>
  <si>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</si>
  <si>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</si>
  <si>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</si>
  <si>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</si>
  <si>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</si>
  <si>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</si>
  <si>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</si>
  <si>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</si>
  <si>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</si>
  <si>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</si>
  <si>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</si>
  <si>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</si>
  <si>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</si>
  <si>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</si>
  <si>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</si>
  <si>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</si>
  <si>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</si>
  <si>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</si>
  <si>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</si>
  <si>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</si>
  <si>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</si>
  <si>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</si>
  <si>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</si>
  <si>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</si>
  <si>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</si>
  <si>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</si>
  <si>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</si>
  <si>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</si>
  <si>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</si>
  <si>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</si>
  <si>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</si>
  <si>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</si>
  <si>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</si>
  <si>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</si>
  <si>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</si>
  <si>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</si>
  <si>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</si>
  <si>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</si>
  <si>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</si>
  <si>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</si>
  <si>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</si>
  <si>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</si>
  <si>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</si>
  <si>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</si>
  <si>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</si>
  <si>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</si>
  <si>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</si>
  <si>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</si>
  <si>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</si>
  <si>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</si>
  <si>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</si>
  <si>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</si>
  <si>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</si>
  <si>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</si>
  <si>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</si>
  <si>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</si>
  <si>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</si>
  <si>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</si>
  <si>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</si>
  <si>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</si>
  <si>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</si>
  <si>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</si>
  <si>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</si>
  <si>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</si>
  <si>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</si>
  <si>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</si>
  <si>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</si>
  <si>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</si>
  <si>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</si>
  <si>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</si>
  <si>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</si>
  <si>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</si>
  <si>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</si>
  <si>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</si>
  <si>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</si>
  <si>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</si>
  <si>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</si>
  <si>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</si>
  <si>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</si>
  <si>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</si>
  <si>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</si>
  <si>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</si>
  <si>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</si>
  <si>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</si>
  <si>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</si>
  <si>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</si>
  <si>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</si>
  <si>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</si>
  <si>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</si>
  <si>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</si>
  <si>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</si>
  <si>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</si>
  <si>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</si>
  <si>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</si>
  <si>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</si>
  <si>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</si>
  <si>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</si>
  <si>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</si>
  <si>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</si>
  <si>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</si>
  <si>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</si>
  <si>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</si>
  <si>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</si>
  <si>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</si>
  <si>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</si>
  <si>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</si>
  <si>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</si>
  <si>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</si>
  <si>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</si>
  <si>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</si>
  <si>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</si>
  <si>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</si>
  <si>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</si>
  <si>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</si>
  <si>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</si>
  <si>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</si>
  <si>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</si>
  <si>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</si>
  <si>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</si>
  <si>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</si>
  <si>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</si>
  <si>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</si>
  <si>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</si>
  <si>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</si>
  <si>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</si>
  <si>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</si>
  <si>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</si>
  <si>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</si>
  <si>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</si>
  <si>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</si>
  <si>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</si>
  <si>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</si>
  <si>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</si>
  <si>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</si>
  <si>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</si>
  <si>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</si>
  <si>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</si>
  <si>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</si>
  <si>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</si>
  <si>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</si>
  <si>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</si>
  <si>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</si>
  <si>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</si>
  <si>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</si>
  <si>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</si>
  <si>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</si>
  <si>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</si>
  <si>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</si>
  <si>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</si>
  <si>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</si>
  <si>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</si>
  <si>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</si>
  <si>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</si>
  <si>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</si>
  <si>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</si>
  <si>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</si>
  <si>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</si>
  <si>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</si>
  <si>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</si>
  <si>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</si>
  <si>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</si>
  <si>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</si>
  <si>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</si>
  <si>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</si>
  <si>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</si>
  <si>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</si>
  <si>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</si>
  <si>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</si>
  <si>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</si>
  <si>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</si>
  <si>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</si>
  <si>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</si>
  <si>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</si>
  <si>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</si>
  <si>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</si>
  <si>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</si>
  <si>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</si>
  <si>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</si>
  <si>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</si>
  <si>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</si>
  <si>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</si>
  <si>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</si>
  <si>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</si>
  <si>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</si>
  <si>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</si>
  <si>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</si>
  <si>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</si>
  <si>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</si>
  <si>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</si>
  <si>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</si>
  <si>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</si>
  <si>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</si>
  <si>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</si>
  <si>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</si>
  <si>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</si>
  <si>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</si>
  <si>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</si>
  <si>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</si>
  <si>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</si>
  <si>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</si>
  <si>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</si>
  <si>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</si>
  <si>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</si>
  <si>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</si>
  <si>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</si>
  <si>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</si>
  <si>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</si>
  <si>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</si>
  <si>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</si>
  <si>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</si>
  <si>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</si>
  <si>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</si>
  <si>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</si>
  <si>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</si>
  <si>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</si>
  <si>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</si>
  <si>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</si>
  <si>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</si>
  <si>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</si>
  <si>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</si>
  <si>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</si>
  <si>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</si>
  <si>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</si>
  <si>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</si>
  <si>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</si>
  <si>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</si>
  <si>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</si>
  <si>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</si>
  <si>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</si>
  <si>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</si>
  <si>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</si>
  <si>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</si>
  <si>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</si>
  <si>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</si>
  <si>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</si>
  <si>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</si>
  <si>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</si>
  <si>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</si>
  <si>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</si>
  <si>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</si>
  <si>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</si>
  <si>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</si>
  <si>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</si>
  <si>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</si>
  <si>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</si>
  <si>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</si>
  <si>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</si>
  <si>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</si>
  <si>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</si>
  <si>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</si>
  <si>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</si>
  <si>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</si>
  <si>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</si>
  <si>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</si>
  <si>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</si>
  <si>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</si>
  <si>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</si>
  <si>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</si>
  <si>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</si>
  <si>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</si>
  <si>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</si>
  <si>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</si>
  <si>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</si>
  <si>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</si>
  <si>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</si>
  <si>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</si>
  <si>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</si>
  <si>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</si>
  <si>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</si>
  <si>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</si>
  <si>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</si>
  <si>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</si>
  <si>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</si>
  <si>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</si>
  <si>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</si>
  <si>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</si>
  <si>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</si>
  <si>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</si>
  <si>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</si>
  <si>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</si>
  <si>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</si>
  <si>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</si>
  <si>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</si>
  <si>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</si>
  <si>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</si>
  <si>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</si>
  <si>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</si>
  <si>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</si>
  <si>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</si>
  <si>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</si>
  <si>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</si>
  <si>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</si>
  <si>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</si>
  <si>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</si>
  <si>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</si>
  <si>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</si>
  <si>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</si>
  <si>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</si>
  <si>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</si>
  <si>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</si>
  <si>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</si>
  <si>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</si>
  <si>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</si>
  <si>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</si>
  <si>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</si>
  <si>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</si>
  <si>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</si>
  <si>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</si>
  <si>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</si>
  <si>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</si>
  <si>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</si>
  <si>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</si>
  <si>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</si>
  <si>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</si>
  <si>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</si>
  <si>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</si>
  <si>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</si>
  <si>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</si>
  <si>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</si>
  <si>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</si>
  <si>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</si>
  <si>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</si>
  <si>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</si>
  <si>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</si>
  <si>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</si>
  <si>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</si>
  <si>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</si>
  <si>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</si>
  <si>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</si>
  <si>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</si>
  <si>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</si>
  <si>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</si>
  <si>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</si>
  <si>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</si>
  <si>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</si>
  <si>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</si>
  <si>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</si>
  <si>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</si>
  <si>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</si>
  <si>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</si>
  <si>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</si>
  <si>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</si>
  <si>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</si>
  <si>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</si>
  <si>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</si>
  <si>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</si>
  <si>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</si>
  <si>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</si>
  <si>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</si>
  <si>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</si>
  <si>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</si>
  <si>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</si>
  <si>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</si>
  <si>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</si>
  <si>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</si>
  <si>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</si>
  <si>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</si>
  <si>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</si>
  <si>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</si>
  <si>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</si>
  <si>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</si>
  <si>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</si>
  <si>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</si>
  <si>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</si>
  <si>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</si>
  <si>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</si>
  <si>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</si>
  <si>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</si>
  <si>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</si>
  <si>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</si>
  <si>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</si>
  <si>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</si>
  <si>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</si>
  <si>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</si>
  <si>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</si>
  <si>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</si>
  <si>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</si>
  <si>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</si>
  <si>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</si>
  <si>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</si>
  <si>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</si>
  <si>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</si>
  <si>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</si>
  <si>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</si>
  <si>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</si>
  <si>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</si>
  <si>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</si>
  <si>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</si>
  <si>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</si>
  <si>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</si>
  <si>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</si>
  <si>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</si>
  <si>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</si>
  <si>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</si>
  <si>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</si>
  <si>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</si>
  <si>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</si>
  <si>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</si>
  <si>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</si>
  <si>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</si>
  <si>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</si>
  <si>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</si>
  <si>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</si>
  <si>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</si>
  <si>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</si>
  <si>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</si>
  <si>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</si>
  <si>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</si>
  <si>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</si>
  <si>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</si>
  <si>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</si>
  <si>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</si>
  <si>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</si>
  <si>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</si>
  <si>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</si>
  <si>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</si>
  <si>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</si>
  <si>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</si>
  <si>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</si>
  <si>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</si>
  <si>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</si>
  <si>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</si>
  <si>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</si>
  <si>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</si>
  <si>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</si>
  <si>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</si>
  <si>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</si>
  <si>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</si>
  <si>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</si>
  <si>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</si>
  <si>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</si>
  <si>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</si>
  <si>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</si>
  <si>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</si>
  <si>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</si>
  <si>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</si>
  <si>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</si>
  <si>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</si>
  <si>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</si>
  <si>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</si>
  <si>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</si>
  <si>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</si>
  <si>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</si>
  <si>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</si>
  <si>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</si>
  <si>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</si>
  <si>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</si>
  <si>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</si>
  <si>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</si>
  <si>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</si>
  <si>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</si>
  <si>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</si>
  <si>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</si>
  <si>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</si>
  <si>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</si>
  <si>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</si>
  <si>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</si>
  <si>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</si>
  <si>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</si>
  <si>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</si>
  <si>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</si>
  <si>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</si>
  <si>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</si>
  <si>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</si>
  <si>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</si>
  <si>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</si>
  <si>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</si>
  <si>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</si>
  <si>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</si>
  <si>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</si>
  <si>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</si>
  <si>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</si>
  <si>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</si>
  <si>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</si>
  <si>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</si>
  <si>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</si>
  <si>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</si>
  <si>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</si>
  <si>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</si>
  <si>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</si>
  <si>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</si>
  <si>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</si>
  <si>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</si>
  <si>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</si>
  <si>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</si>
  <si>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</si>
  <si>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</si>
  <si>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</si>
  <si>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</si>
  <si>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</si>
  <si>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</si>
  <si>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</si>
  <si>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</si>
  <si>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</si>
  <si>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</si>
  <si>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</si>
  <si>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</si>
  <si>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</si>
  <si>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</si>
  <si>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</si>
  <si>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</si>
  <si>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</si>
  <si>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</si>
  <si>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</si>
  <si>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</si>
  <si>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</si>
  <si>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</si>
  <si>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</si>
  <si>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</si>
  <si>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</si>
  <si>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</si>
  <si>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</si>
  <si>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</si>
  <si>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</si>
  <si>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</si>
  <si>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</si>
  <si>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</si>
  <si>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</si>
  <si>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</si>
  <si>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</si>
  <si>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</si>
  <si>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</si>
  <si>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</si>
  <si>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</si>
  <si>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</si>
  <si>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</si>
  <si>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</si>
  <si>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</si>
  <si>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</si>
  <si>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</si>
  <si>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</si>
  <si>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</si>
  <si>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</si>
  <si>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</si>
  <si>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</si>
  <si>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</si>
  <si>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</si>
  <si>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</si>
  <si>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</si>
  <si>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</si>
  <si>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</si>
  <si>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</si>
  <si>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</si>
  <si>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</si>
  <si>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</si>
  <si>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</si>
  <si>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</si>
  <si>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</si>
  <si>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</si>
  <si>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</si>
  <si>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</si>
  <si>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</si>
  <si>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</si>
  <si>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</si>
  <si>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</si>
  <si>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</si>
  <si>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</si>
  <si>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</si>
  <si>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</si>
  <si>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</si>
  <si>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</si>
  <si>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</si>
  <si>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</si>
  <si>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</si>
  <si>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</si>
  <si>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</si>
  <si>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</si>
  <si>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</si>
  <si>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</si>
  <si>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</si>
  <si>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</si>
  <si>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</si>
  <si>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</si>
  <si>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</si>
  <si>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</si>
  <si>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</si>
  <si>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</si>
  <si>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</si>
  <si>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</si>
  <si>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</si>
  <si>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</si>
  <si>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</si>
  <si>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</si>
  <si>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</si>
  <si>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</si>
  <si>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</si>
  <si>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</si>
  <si>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</si>
  <si>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</si>
  <si>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</si>
  <si>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</si>
  <si>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</si>
  <si>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</si>
  <si>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</si>
  <si>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</si>
  <si>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</si>
  <si>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</si>
  <si>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</si>
  <si>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</si>
  <si>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</si>
  <si>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</si>
  <si>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</si>
  <si>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</si>
  <si>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</si>
  <si>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</si>
  <si>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</si>
  <si>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</si>
  <si>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</si>
  <si>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</si>
  <si>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</si>
  <si>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</si>
  <si>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</si>
  <si>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</si>
  <si>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</si>
  <si>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</si>
  <si>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</si>
  <si>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</si>
  <si>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</si>
  <si>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</si>
  <si>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</si>
  <si>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</si>
  <si>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</si>
  <si>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</si>
  <si>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</si>
  <si>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</si>
  <si>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</si>
  <si>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</si>
  <si>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</si>
  <si>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</si>
  <si>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</si>
  <si>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</si>
  <si>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</si>
  <si>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</si>
  <si>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</si>
  <si>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</si>
  <si>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</si>
  <si>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</si>
  <si>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</si>
  <si>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</si>
  <si>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</si>
  <si>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</si>
  <si>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</si>
  <si>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</si>
  <si>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</si>
  <si>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</si>
  <si>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</si>
  <si>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</si>
  <si>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</si>
  <si>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</si>
  <si>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</si>
  <si>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</si>
  <si>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</si>
  <si>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</si>
  <si>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</si>
  <si>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</si>
  <si>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</si>
  <si>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</si>
  <si>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</si>
  <si>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</si>
  <si>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</si>
  <si>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</si>
  <si>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</si>
  <si>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</si>
  <si>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</si>
  <si>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</si>
  <si>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</si>
  <si>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</si>
  <si>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</si>
  <si>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</si>
  <si>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</si>
  <si>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</si>
  <si>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</si>
  <si>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</si>
  <si>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</si>
  <si>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</si>
  <si>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</si>
  <si>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</si>
  <si>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</si>
  <si>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</si>
  <si>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</si>
  <si>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</si>
  <si>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</si>
  <si>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</si>
  <si>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</si>
  <si>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</si>
  <si>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</si>
  <si>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</si>
  <si>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</si>
  <si>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</si>
  <si>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</si>
  <si>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</si>
  <si>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</si>
  <si>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</si>
  <si>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</si>
  <si>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</si>
  <si>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</si>
  <si>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</si>
  <si>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</si>
  <si>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</si>
  <si>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</si>
  <si>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</si>
  <si>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</si>
  <si>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</si>
  <si>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</si>
  <si>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</si>
  <si>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</si>
  <si>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</si>
  <si>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</si>
  <si>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</si>
  <si>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</si>
  <si>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</si>
  <si>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</si>
  <si>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</si>
  <si>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</si>
  <si>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</si>
  <si>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</si>
  <si>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</si>
  <si>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</si>
  <si>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</si>
  <si>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</si>
  <si>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</si>
  <si>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</si>
  <si>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</si>
  <si>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</si>
  <si>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</si>
  <si>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</si>
  <si>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</si>
  <si>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</si>
  <si>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</si>
  <si>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</si>
  <si>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</si>
  <si>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</si>
  <si>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</si>
  <si>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</si>
  <si>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</si>
  <si>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</si>
  <si>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</si>
  <si>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</si>
  <si>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</si>
  <si>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</si>
  <si>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</si>
  <si>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</si>
  <si>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</si>
  <si>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</si>
  <si>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</si>
  <si>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</si>
  <si>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</si>
  <si>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</si>
  <si>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</si>
  <si>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</si>
  <si>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</si>
  <si>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</si>
  <si>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</si>
  <si>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</si>
  <si>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</si>
  <si>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</si>
  <si>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</si>
  <si>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</si>
  <si>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</si>
  <si>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</si>
  <si>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</si>
  <si>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</si>
  <si>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</si>
  <si>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</si>
  <si>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</si>
  <si>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</si>
  <si>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</si>
  <si>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</si>
  <si>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</si>
  <si>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</si>
  <si>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</si>
  <si>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</si>
  <si>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</si>
  <si>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</si>
  <si>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</si>
  <si>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</si>
  <si>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</si>
  <si>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</si>
  <si>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</si>
  <si>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</si>
  <si>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</si>
  <si>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</si>
  <si>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</si>
  <si>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</si>
  <si>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</si>
  <si>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</si>
  <si>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</si>
  <si>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</si>
  <si>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</si>
  <si>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</si>
  <si>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</si>
  <si>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</si>
  <si>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</si>
  <si>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</si>
  <si>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</si>
  <si>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</si>
  <si>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</si>
  <si>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</si>
  <si>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</si>
  <si>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</si>
  <si>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</si>
  <si>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</si>
  <si>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</si>
  <si>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</si>
  <si>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</si>
  <si>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</si>
  <si>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</si>
  <si>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</si>
  <si>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</si>
  <si>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</si>
  <si>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</si>
  <si>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</si>
  <si>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</si>
  <si>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</si>
  <si>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</si>
  <si>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</si>
  <si>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</si>
  <si>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</si>
  <si>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</si>
  <si>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</si>
  <si>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</si>
  <si>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</si>
  <si>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</si>
  <si>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</si>
  <si>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</si>
  <si>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</si>
  <si>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</si>
  <si>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</si>
  <si>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</si>
  <si>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</si>
  <si>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</si>
  <si>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</si>
  <si>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</si>
  <si>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</si>
  <si>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</si>
  <si>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</si>
  <si>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</si>
  <si>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</si>
  <si>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</si>
  <si>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</si>
  <si>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</si>
  <si>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</si>
  <si>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</si>
  <si>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</si>
  <si>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</si>
  <si>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</si>
  <si>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</si>
  <si>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</si>
  <si>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</si>
  <si>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</si>
  <si>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</si>
  <si>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</si>
  <si>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</si>
  <si>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</si>
  <si>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</si>
  <si>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</si>
  <si>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</si>
  <si>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</si>
  <si>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</si>
  <si>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</si>
  <si>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</si>
  <si>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</si>
  <si>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</si>
  <si>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</si>
  <si>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</si>
  <si>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</si>
  <si>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</si>
  <si>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</si>
  <si>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</si>
  <si>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</si>
  <si>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</si>
  <si>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</si>
  <si>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</si>
  <si>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</si>
  <si>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</si>
  <si>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</si>
  <si>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</si>
  <si>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</si>
  <si>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</si>
  <si>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</si>
  <si>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</si>
  <si>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</si>
  <si>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</si>
  <si>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</si>
  <si>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</si>
  <si>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</si>
  <si>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</si>
  <si>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</si>
  <si>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</si>
  <si>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</si>
  <si>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</si>
  <si>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</si>
  <si>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</si>
  <si>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</si>
  <si>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</si>
  <si>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</si>
  <si>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</si>
  <si>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</si>
  <si>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</si>
  <si>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</si>
  <si>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</si>
  <si>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</si>
  <si>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</si>
  <si>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</si>
  <si>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</si>
  <si>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</si>
  <si>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</si>
  <si>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</si>
  <si>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</si>
  <si>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</si>
  <si>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</si>
  <si>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</si>
  <si>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</si>
  <si>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</si>
  <si>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</si>
  <si>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</si>
  <si>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</si>
  <si>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</si>
  <si>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</si>
  <si>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</si>
  <si>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</si>
  <si>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</si>
  <si>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</si>
  <si>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</si>
  <si>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</si>
  <si>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</si>
  <si>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</si>
  <si>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</si>
  <si>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</si>
  <si>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</si>
  <si>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</si>
  <si>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</si>
  <si>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</si>
  <si>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</si>
  <si>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</si>
  <si>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</si>
  <si>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</si>
  <si>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</si>
  <si>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</si>
  <si>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</si>
  <si>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</si>
  <si>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</si>
  <si>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</si>
  <si>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</si>
  <si>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</si>
  <si>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</si>
  <si>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</si>
  <si>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</si>
  <si>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</si>
  <si>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</si>
  <si>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</si>
  <si>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</si>
  <si>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</si>
  <si>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</si>
  <si>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</si>
  <si>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</si>
  <si>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</si>
  <si>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</si>
  <si>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</si>
  <si>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</si>
  <si>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</si>
  <si>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</si>
  <si>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</si>
  <si>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</si>
  <si>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</si>
  <si>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</si>
  <si>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</si>
  <si>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</si>
  <si>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</si>
  <si>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</si>
  <si>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</si>
  <si>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</si>
  <si>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</si>
  <si>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</si>
  <si>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</si>
  <si>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</si>
  <si>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</si>
  <si>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</si>
  <si>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</si>
  <si>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</si>
  <si>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</si>
  <si>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</si>
  <si>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</si>
  <si>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</si>
  <si>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</si>
  <si>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</si>
  <si>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</si>
  <si>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</si>
  <si>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</si>
  <si>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</si>
  <si>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</si>
  <si>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</si>
  <si>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</si>
  <si>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</si>
  <si>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</si>
  <si>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</si>
  <si>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</si>
  <si>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</si>
  <si>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</si>
  <si>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</si>
  <si>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</si>
  <si>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</si>
  <si>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</si>
  <si>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</si>
  <si>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</si>
  <si>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</si>
  <si>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</si>
  <si>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</si>
  <si>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</si>
  <si>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</si>
  <si>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</si>
  <si>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</si>
  <si>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</si>
  <si>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</si>
  <si>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</si>
  <si>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</si>
  <si>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</si>
  <si>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</si>
  <si>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</si>
  <si>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</si>
  <si>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</si>
  <si>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</si>
  <si>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</si>
  <si>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</si>
  <si>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</si>
  <si>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</si>
  <si>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</si>
  <si>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</si>
  <si>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</si>
  <si>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</si>
  <si>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</si>
  <si>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</si>
  <si>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</si>
  <si>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</si>
  <si>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</si>
  <si>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</si>
  <si>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</si>
  <si>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</si>
  <si>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</si>
  <si>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</si>
  <si>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</si>
  <si>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</si>
  <si>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</si>
  <si>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</si>
  <si>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</si>
  <si>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</si>
  <si>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</si>
  <si>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</si>
  <si>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</si>
  <si>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</si>
  <si>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</si>
  <si>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</si>
  <si>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</si>
  <si>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</si>
  <si>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</si>
  <si>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</si>
  <si>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</si>
  <si>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</si>
  <si>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</si>
  <si>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</si>
  <si>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</si>
  <si>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</si>
  <si>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</si>
  <si>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</si>
  <si>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</si>
  <si>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</si>
  <si>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</si>
  <si>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</si>
  <si>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</si>
  <si>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</si>
  <si>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</si>
  <si>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</si>
  <si>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</si>
  <si>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</si>
  <si>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</si>
  <si>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</si>
  <si>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</si>
  <si>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</si>
  <si>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</si>
  <si>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</si>
  <si>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</si>
  <si>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</si>
  <si>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</si>
  <si>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</si>
  <si>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</si>
  <si>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</si>
  <si>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</si>
  <si>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</si>
  <si>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</si>
  <si>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</si>
  <si>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</si>
  <si>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</si>
  <si>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</si>
  <si>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</si>
  <si>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</si>
  <si>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</si>
  <si>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</si>
  <si>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</si>
  <si>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</si>
  <si>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</si>
  <si>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</si>
  <si>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</si>
  <si>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</si>
  <si>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</si>
  <si>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</si>
  <si>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</si>
  <si>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</si>
  <si>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</si>
  <si>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</si>
  <si>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</si>
  <si>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</si>
  <si>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</si>
  <si>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</si>
  <si>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</si>
  <si>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</si>
  <si>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</si>
  <si>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</si>
  <si>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</si>
  <si>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</si>
  <si>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</si>
  <si>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</si>
  <si>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</si>
  <si>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</si>
  <si>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</si>
  <si>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</si>
  <si>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</si>
  <si>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</si>
  <si>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</si>
  <si>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</si>
  <si>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</si>
  <si>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</si>
  <si>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</si>
  <si>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</si>
  <si>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</si>
  <si>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</si>
  <si>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</si>
  <si>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</si>
  <si>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</si>
  <si>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</si>
  <si>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</si>
  <si>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</si>
  <si>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</si>
  <si>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</si>
  <si>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</si>
  <si>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</si>
  <si>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</si>
  <si>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</si>
  <si>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</si>
  <si>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</si>
  <si>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</si>
  <si>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</si>
  <si>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</si>
  <si>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</si>
  <si>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</si>
  <si>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</si>
  <si>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</si>
  <si>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</si>
  <si>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</si>
  <si>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</si>
  <si>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</si>
  <si>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</si>
  <si>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</si>
  <si>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</si>
  <si>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</si>
  <si>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</si>
  <si>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</si>
  <si>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</si>
  <si>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</si>
  <si>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</si>
  <si>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</si>
  <si>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</si>
  <si>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</si>
  <si>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</si>
  <si>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</si>
  <si>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</si>
  <si>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</si>
  <si>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</si>
  <si>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</si>
  <si>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</si>
  <si>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</si>
  <si>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</si>
  <si>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</si>
  <si>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</si>
  <si>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</si>
  <si>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</si>
  <si>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</si>
  <si>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</si>
  <si>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</si>
  <si>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</si>
  <si>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</si>
  <si>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</si>
  <si>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</si>
  <si>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</si>
  <si>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</si>
  <si>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</si>
  <si>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</si>
  <si>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</si>
  <si>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</si>
  <si>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</si>
  <si>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</si>
  <si>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</si>
  <si>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</si>
  <si>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</si>
  <si>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</si>
  <si>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</si>
  <si>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</si>
  <si>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</si>
  <si>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</si>
  <si>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</si>
  <si>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</si>
  <si>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</si>
  <si>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</si>
  <si>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</si>
  <si>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</si>
  <si>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</si>
  <si>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</si>
  <si>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</si>
  <si>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</si>
  <si>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</si>
  <si>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</si>
  <si>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</si>
  <si>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</si>
  <si>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</si>
  <si>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</si>
  <si>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</si>
  <si>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</si>
  <si>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</si>
  <si>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</si>
  <si>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</si>
  <si>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</si>
  <si>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</si>
  <si>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</si>
  <si>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</si>
  <si>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</si>
  <si>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</si>
  <si>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</si>
  <si>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</si>
  <si>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</si>
  <si>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</si>
  <si>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</si>
  <si>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</si>
  <si>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</si>
  <si>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</si>
  <si>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</si>
  <si>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</si>
  <si>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</si>
  <si>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</si>
  <si>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</si>
  <si>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</si>
  <si>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</si>
  <si>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</si>
  <si>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</si>
  <si>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</si>
  <si>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</si>
  <si>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</si>
  <si>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</si>
  <si>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</si>
  <si>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</si>
  <si>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</si>
  <si>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</si>
  <si>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</si>
  <si>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</si>
  <si>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</si>
  <si>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</si>
  <si>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</si>
  <si>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</si>
  <si>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</si>
  <si>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</si>
  <si>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</si>
  <si>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</si>
  <si>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</si>
  <si>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</si>
  <si>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</si>
  <si>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</si>
  <si>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</si>
  <si>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</si>
  <si>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</si>
  <si>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</si>
  <si>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</si>
  <si>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</si>
  <si>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</si>
  <si>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</si>
  <si>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</si>
  <si>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</si>
  <si>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</si>
  <si>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</si>
  <si>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</si>
  <si>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</si>
  <si>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</si>
  <si>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</si>
  <si>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</si>
  <si>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</si>
  <si>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</si>
  <si>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</si>
  <si>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</si>
  <si>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</si>
  <si>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</si>
  <si>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</si>
  <si>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</si>
  <si>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</si>
  <si>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</si>
  <si>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</si>
  <si>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</si>
  <si>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</si>
  <si>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</si>
  <si>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</si>
  <si>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</si>
  <si>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</si>
  <si>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</si>
  <si>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</si>
  <si>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</si>
  <si>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</si>
  <si>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</si>
  <si>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</si>
  <si>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</si>
  <si>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</si>
  <si>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</si>
  <si>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</si>
  <si>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</si>
  <si>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</si>
  <si>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</si>
  <si>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</si>
  <si>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</si>
  <si>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</si>
  <si>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</si>
  <si>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</si>
  <si>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</si>
  <si>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</si>
  <si>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</si>
  <si>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</si>
  <si>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</si>
  <si>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</si>
  <si>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</si>
  <si>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</si>
  <si>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</si>
  <si>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</si>
  <si>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</si>
  <si>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</si>
  <si>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</si>
  <si>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</si>
  <si>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</si>
  <si>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</si>
  <si>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</si>
  <si>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</si>
  <si>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</si>
  <si>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</si>
  <si>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</si>
  <si>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</si>
  <si>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</si>
  <si>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</si>
  <si>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</si>
  <si>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</si>
  <si>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</si>
  <si>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</si>
  <si>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</si>
  <si>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</si>
  <si>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</si>
  <si>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</si>
  <si>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</si>
  <si>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</si>
  <si>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</si>
  <si>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</si>
  <si>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</si>
  <si>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</si>
  <si>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</si>
  <si>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</si>
  <si>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</si>
  <si>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</si>
  <si>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</si>
  <si>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</si>
  <si>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</si>
  <si>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</si>
  <si>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</si>
  <si>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</si>
  <si>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</si>
  <si>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</si>
  <si>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</si>
  <si>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</si>
  <si>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</si>
  <si>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</si>
  <si>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</si>
  <si>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</si>
  <si>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</si>
  <si>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</si>
  <si>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</si>
  <si>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</si>
  <si>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</si>
  <si>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</si>
  <si>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</si>
  <si>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</si>
  <si>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</si>
  <si>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</si>
  <si>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</si>
  <si>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</si>
  <si>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</si>
  <si>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</si>
  <si>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</si>
  <si>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</si>
  <si>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</si>
  <si>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</si>
  <si>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</si>
  <si>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</si>
  <si>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</si>
  <si>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</si>
  <si>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</si>
  <si>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</si>
  <si>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</si>
  <si>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</si>
  <si>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</si>
  <si>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</si>
  <si>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</si>
  <si>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</si>
  <si>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</si>
  <si>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</si>
  <si>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</si>
  <si>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</si>
  <si>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</si>
  <si>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</si>
  <si>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</si>
  <si>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</si>
  <si>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</si>
  <si>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</si>
  <si>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</si>
  <si>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</si>
  <si>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</si>
  <si>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</si>
  <si>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</si>
  <si>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</si>
  <si>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</si>
  <si>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</si>
  <si>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</si>
  <si>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</si>
  <si>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</si>
  <si>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</si>
  <si>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</si>
  <si>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</si>
  <si>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</si>
  <si>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</si>
  <si>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</si>
  <si>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</si>
  <si>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</si>
  <si>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</si>
  <si>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</si>
  <si>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</si>
  <si>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</si>
  <si>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</si>
  <si>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</si>
  <si>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</si>
  <si>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</si>
  <si>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</si>
  <si>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</si>
  <si>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</si>
  <si>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</si>
  <si>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</si>
  <si>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</si>
  <si>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</si>
  <si>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</si>
  <si>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</si>
  <si>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</si>
  <si>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</si>
  <si>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</si>
  <si>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</si>
  <si>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</si>
  <si>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</si>
  <si>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</si>
  <si>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</si>
  <si>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</si>
  <si>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</si>
  <si>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</si>
  <si>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</si>
  <si>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</si>
  <si>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</si>
  <si>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</si>
  <si>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</si>
  <si>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</si>
  <si>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</si>
  <si>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</si>
  <si>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</si>
  <si>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</si>
  <si>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</si>
  <si>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</si>
  <si>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</si>
  <si>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</si>
  <si>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</si>
  <si>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</si>
  <si>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</si>
  <si>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</si>
  <si>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</si>
  <si>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</si>
  <si>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</si>
  <si>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</si>
  <si>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</si>
  <si>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</si>
  <si>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</si>
  <si>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</si>
  <si>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</si>
  <si>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</si>
  <si>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</si>
  <si>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</si>
  <si>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</si>
  <si>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</si>
  <si>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</si>
  <si>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</si>
  <si>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</si>
  <si>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</si>
  <si>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</si>
  <si>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</si>
  <si>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</si>
  <si>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</si>
  <si>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</si>
  <si>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</si>
  <si>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</si>
  <si>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</si>
  <si>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</si>
  <si>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</si>
  <si>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</si>
  <si>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</si>
  <si>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</si>
  <si>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</si>
  <si>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</si>
  <si>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</si>
  <si>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</si>
  <si>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</si>
  <si>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</si>
  <si>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</si>
  <si>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</si>
  <si>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</si>
  <si>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</si>
  <si>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</si>
  <si>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</si>
  <si>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</si>
  <si>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</si>
  <si>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</si>
  <si>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</si>
  <si>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</si>
  <si>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</si>
  <si>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</si>
  <si>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</si>
  <si>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</si>
  <si>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</si>
  <si>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</si>
  <si>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</si>
  <si>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</si>
  <si>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</si>
  <si>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</si>
  <si>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</si>
  <si>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</si>
  <si>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</si>
  <si>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</si>
  <si>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</si>
  <si>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</si>
  <si>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</si>
  <si>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</si>
  <si>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</si>
  <si>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</si>
  <si>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</si>
  <si>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</si>
  <si>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</si>
  <si>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</si>
  <si>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</si>
  <si>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</si>
  <si>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</si>
  <si>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</si>
  <si>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</si>
  <si>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</si>
  <si>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</si>
  <si>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</si>
  <si>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</si>
  <si>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</si>
  <si>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</si>
  <si>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</si>
  <si>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</si>
  <si>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</si>
  <si>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</si>
  <si>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</si>
  <si>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</si>
  <si>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</si>
  <si>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</si>
  <si>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</si>
  <si>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</si>
  <si>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</si>
  <si>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</si>
  <si>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</si>
  <si>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</si>
  <si>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</si>
  <si>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</si>
  <si>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</si>
  <si>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</si>
  <si>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</si>
  <si>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</si>
  <si>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</si>
  <si>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</si>
  <si>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</si>
  <si>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</si>
  <si>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</si>
  <si>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</si>
  <si>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</si>
  <si>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</si>
  <si>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</si>
  <si>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</si>
  <si>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</si>
  <si>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</si>
  <si>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</si>
  <si>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</si>
  <si>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</si>
  <si>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</si>
  <si>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</si>
  <si>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</si>
  <si>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</si>
  <si>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</si>
  <si>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</si>
  <si>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</si>
  <si>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</si>
  <si>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</si>
  <si>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</si>
  <si>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</si>
  <si>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</si>
  <si>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</si>
  <si>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</si>
  <si>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</si>
  <si>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</si>
  <si>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</si>
  <si>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</si>
  <si>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</si>
  <si>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</si>
  <si>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</si>
  <si>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</si>
  <si>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</si>
  <si>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</si>
  <si>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</si>
  <si>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</si>
  <si>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</si>
  <si>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</si>
  <si>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</si>
  <si>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</si>
  <si>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</si>
  <si>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</si>
  <si>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</si>
  <si>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</si>
  <si>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</si>
  <si>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</si>
  <si>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</si>
  <si>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</si>
  <si>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</si>
  <si>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</si>
  <si>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</si>
  <si>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</si>
  <si>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</si>
  <si>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</si>
  <si>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</si>
  <si>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</si>
  <si>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</si>
  <si>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</si>
  <si>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</si>
  <si>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</si>
  <si>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</si>
  <si>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</si>
  <si>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</si>
  <si>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</si>
  <si>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</si>
  <si>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</si>
  <si>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</si>
  <si>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</si>
  <si>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</si>
  <si>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</si>
  <si>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</si>
  <si>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</si>
  <si>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</si>
  <si>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</si>
  <si>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</si>
  <si>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</si>
  <si>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</si>
  <si>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</si>
  <si>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</si>
  <si>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</si>
  <si>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</si>
  <si>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</si>
  <si>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</si>
  <si>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</si>
  <si>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</si>
  <si>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</si>
  <si>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</si>
  <si>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</si>
  <si>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</si>
  <si>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</si>
  <si>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</si>
  <si>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</si>
  <si>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</si>
  <si>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</si>
  <si>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</si>
  <si>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</si>
  <si>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</si>
  <si>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</si>
  <si>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</si>
  <si>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</si>
  <si>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</si>
  <si>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</si>
  <si>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</si>
  <si>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</si>
  <si>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</si>
  <si>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</si>
  <si>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</si>
  <si>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</si>
  <si>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</si>
  <si>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</si>
  <si>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</si>
  <si>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</si>
  <si>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</si>
  <si>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</si>
  <si>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</si>
  <si>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</si>
  <si>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</si>
  <si>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</si>
  <si>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</si>
  <si>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</si>
  <si>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</si>
  <si>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</si>
  <si>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</si>
  <si>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</si>
  <si>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</si>
  <si>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</si>
  <si>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</si>
  <si>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</si>
  <si>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</si>
  <si>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</si>
  <si>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</si>
  <si>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</si>
  <si>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</si>
  <si>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</si>
  <si>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</si>
  <si>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</si>
  <si>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</si>
  <si>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</si>
  <si>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</si>
  <si>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</si>
  <si>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</si>
  <si>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</si>
  <si>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</si>
  <si>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</si>
  <si>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</si>
  <si>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</si>
  <si>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</si>
  <si>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</si>
  <si>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</si>
  <si>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</si>
  <si>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</si>
  <si>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</si>
  <si>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</si>
  <si>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</si>
  <si>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</si>
  <si>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</si>
  <si>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</si>
  <si>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</si>
  <si>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</si>
  <si>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</si>
  <si>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</si>
  <si>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</si>
  <si>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</si>
  <si>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</si>
  <si>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</si>
  <si>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</si>
  <si>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</si>
  <si>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</si>
  <si>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</si>
  <si>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</si>
  <si>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</si>
  <si>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</si>
  <si>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</si>
  <si>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</si>
  <si>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</si>
  <si>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</si>
  <si>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</si>
  <si>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</si>
  <si>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</si>
  <si>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</si>
  <si>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</si>
  <si>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</si>
  <si>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</si>
  <si>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</si>
  <si>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</si>
  <si>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</si>
  <si>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</si>
  <si>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</si>
  <si>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</si>
  <si>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</si>
  <si>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</si>
  <si>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</si>
  <si>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</si>
  <si>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</si>
  <si>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</si>
  <si>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</si>
  <si>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</si>
  <si>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</si>
  <si>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</si>
  <si>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</si>
  <si>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</si>
  <si>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</si>
  <si>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</si>
  <si>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</si>
  <si>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</si>
  <si>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</si>
  <si>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</si>
  <si>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</si>
  <si>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</si>
  <si>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</si>
  <si>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</si>
  <si>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</si>
  <si>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</si>
  <si>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</si>
  <si>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</si>
  <si>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</si>
  <si>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</si>
  <si>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</si>
  <si>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</si>
  <si>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</si>
  <si>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</si>
  <si>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</si>
  <si>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</si>
  <si>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</si>
  <si>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</si>
  <si>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</si>
  <si>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</si>
  <si>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</si>
  <si>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</si>
  <si>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</si>
  <si>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</si>
  <si>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</si>
  <si>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</si>
  <si>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</si>
  <si>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</si>
  <si>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</si>
  <si>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</si>
  <si>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</si>
  <si>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</si>
  <si>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</si>
  <si>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</si>
  <si>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</si>
  <si>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</si>
  <si>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</si>
  <si>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</si>
  <si>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</si>
  <si>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</si>
  <si>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</si>
  <si>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</si>
  <si>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</si>
  <si>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</si>
  <si>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</si>
  <si>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</si>
  <si>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</si>
  <si>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</si>
  <si>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</si>
  <si>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</si>
  <si>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</si>
  <si>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</si>
  <si>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</si>
  <si>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</si>
  <si>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</si>
  <si>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</si>
  <si>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</si>
  <si>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</si>
  <si>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</si>
  <si>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</si>
  <si>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</si>
  <si>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</si>
  <si>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</si>
  <si>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</si>
  <si>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</si>
  <si>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</si>
  <si>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</si>
  <si>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</si>
  <si>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</si>
  <si>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</si>
  <si>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</si>
  <si>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</si>
  <si>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</si>
  <si>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</si>
  <si>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</si>
  <si>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</si>
  <si>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</si>
  <si>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</si>
  <si>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</si>
  <si>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</si>
  <si>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</si>
  <si>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</si>
  <si>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</si>
  <si>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</si>
  <si>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</si>
  <si>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</si>
  <si>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</si>
  <si>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</si>
  <si>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</si>
  <si>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</si>
  <si>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</si>
  <si>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</si>
  <si>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</si>
  <si>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</si>
  <si>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</si>
  <si>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</si>
  <si>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</si>
  <si>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</si>
  <si>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</si>
  <si>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</si>
  <si>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</si>
  <si>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</si>
  <si>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</si>
  <si>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</si>
  <si>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</si>
  <si>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</si>
  <si>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</si>
  <si>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</si>
  <si>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</si>
  <si>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</si>
  <si>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</si>
  <si>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</si>
  <si>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</si>
  <si>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</si>
  <si>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</si>
  <si>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</si>
  <si>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</si>
  <si>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</si>
  <si>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</si>
  <si>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</si>
  <si>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</si>
  <si>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</si>
  <si>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</si>
  <si>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</si>
  <si>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</si>
  <si>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</si>
  <si>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</si>
  <si>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</si>
  <si>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</si>
  <si>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</si>
  <si>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</si>
  <si>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</si>
  <si>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</si>
  <si>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</si>
  <si>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</si>
  <si>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</si>
  <si>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</si>
  <si>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</si>
  <si>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</si>
  <si>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</si>
  <si>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</si>
  <si>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</si>
  <si>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</si>
  <si>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</si>
  <si>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</si>
  <si>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</si>
  <si>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</si>
  <si>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</si>
  <si>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</si>
  <si>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</si>
  <si>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</si>
  <si>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</si>
  <si>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</si>
  <si>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</si>
  <si>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</si>
  <si>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</si>
  <si>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</si>
  <si>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</si>
  <si>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</si>
  <si>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</si>
  <si>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</si>
  <si>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</si>
  <si>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</si>
  <si>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</si>
  <si>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</si>
  <si>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</si>
  <si>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</si>
  <si>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</si>
  <si>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</si>
  <si>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</si>
  <si>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</si>
  <si>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</si>
  <si>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</si>
  <si>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</si>
  <si>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</si>
  <si>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</si>
  <si>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</si>
  <si>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</si>
  <si>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</si>
  <si>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</si>
  <si>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</si>
  <si>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</si>
  <si>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</si>
  <si>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</si>
  <si>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</si>
  <si>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</si>
  <si>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</si>
  <si>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</si>
  <si>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</si>
  <si>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</si>
  <si>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</si>
  <si>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</si>
  <si>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</si>
  <si>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</si>
  <si>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</si>
  <si>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</si>
  <si>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</si>
  <si>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</si>
  <si>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</si>
  <si>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</si>
  <si>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</si>
  <si>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</si>
  <si>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</si>
  <si>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</si>
  <si>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</si>
  <si>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</si>
  <si>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</si>
  <si>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</si>
  <si>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</si>
  <si>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</si>
  <si>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</si>
  <si>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</si>
  <si>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</si>
  <si>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</si>
  <si>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</si>
  <si>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</si>
  <si>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</si>
  <si>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</si>
  <si>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</si>
  <si>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</si>
  <si>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</si>
  <si>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</si>
  <si>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</si>
  <si>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</si>
  <si>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</si>
  <si>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</si>
  <si>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</si>
  <si>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</si>
  <si>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</si>
  <si>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</si>
  <si>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</si>
  <si>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</si>
  <si>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</si>
  <si>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</si>
  <si>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</si>
  <si>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</si>
  <si>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</si>
  <si>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</si>
  <si>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</si>
  <si>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</si>
  <si>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</si>
  <si>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</si>
  <si>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</si>
  <si>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</si>
  <si>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</si>
  <si>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</si>
  <si>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</si>
  <si>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</si>
  <si>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</si>
  <si>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</si>
  <si>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</si>
  <si>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</si>
  <si>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</si>
  <si>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</si>
  <si>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</si>
  <si>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</si>
  <si>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</si>
  <si>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</si>
  <si>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</si>
  <si>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</si>
  <si>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</si>
  <si>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</si>
  <si>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</si>
  <si>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</si>
  <si>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</si>
  <si>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</si>
  <si>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</si>
  <si>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</si>
  <si>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</si>
  <si>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</si>
  <si>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</si>
  <si>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</si>
  <si>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</si>
  <si>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</si>
  <si>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</si>
  <si>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</si>
  <si>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</si>
  <si>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</si>
  <si>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</si>
  <si>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</si>
  <si>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</si>
  <si>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</si>
  <si>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</si>
  <si>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</si>
  <si>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</si>
  <si>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</si>
  <si>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</si>
  <si>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</si>
  <si>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</si>
  <si>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</si>
  <si>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</si>
  <si>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</si>
  <si>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</si>
  <si>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</si>
  <si>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</si>
  <si>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</si>
  <si>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</si>
  <si>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</si>
  <si>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</si>
  <si>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</si>
  <si>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</si>
  <si>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</si>
  <si>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</si>
  <si>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</si>
  <si>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</si>
  <si>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</si>
  <si>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</si>
  <si>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</si>
  <si>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</si>
  <si>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</si>
  <si>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</si>
  <si>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</si>
  <si>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</si>
  <si>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</si>
  <si>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</si>
  <si>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</si>
  <si>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</si>
  <si>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</si>
  <si>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</si>
  <si>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</si>
  <si>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</si>
  <si>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</si>
  <si>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</si>
  <si>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</si>
  <si>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</si>
  <si>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</si>
  <si>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</si>
  <si>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</si>
  <si>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</si>
  <si>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</si>
  <si>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</si>
  <si>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</si>
  <si>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</si>
  <si>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</si>
  <si>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</si>
  <si>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</si>
  <si>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</si>
  <si>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</si>
  <si>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</si>
  <si>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</si>
  <si>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</si>
  <si>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</si>
  <si>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</si>
  <si>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</si>
  <si>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</si>
  <si>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</si>
  <si>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</si>
  <si>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</si>
  <si>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</si>
  <si>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</si>
  <si>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</si>
  <si>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</si>
  <si>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</si>
  <si>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</si>
  <si>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</si>
  <si>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</si>
  <si>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</si>
  <si>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</si>
  <si>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</si>
  <si>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</si>
  <si>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</si>
  <si>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</si>
  <si>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</si>
  <si>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</si>
  <si>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</si>
  <si>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</si>
  <si>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</si>
  <si>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</si>
  <si>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</si>
  <si>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</si>
  <si>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</si>
  <si>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</si>
  <si>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</si>
  <si>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</si>
  <si>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</si>
  <si>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</si>
  <si>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</si>
  <si>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</si>
  <si>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</si>
  <si>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</si>
  <si>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</si>
  <si>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</si>
  <si>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</si>
  <si>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</si>
  <si>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</si>
  <si>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</si>
  <si>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</si>
  <si>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</si>
  <si>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</si>
  <si>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</si>
  <si>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</si>
  <si>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</si>
  <si>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</si>
  <si>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</si>
  <si>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</si>
  <si>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</si>
  <si>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</si>
  <si>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</si>
  <si>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</si>
  <si>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</si>
  <si>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</si>
  <si>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</si>
  <si>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</si>
  <si>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</si>
  <si>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</si>
  <si>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</si>
  <si>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</si>
  <si>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</si>
  <si>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</si>
  <si>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</si>
  <si>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</si>
  <si>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</si>
  <si>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</si>
  <si>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</si>
  <si>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</si>
  <si>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</si>
  <si>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</si>
  <si>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</si>
  <si>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</si>
  <si>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</si>
  <si>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</si>
  <si>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</si>
  <si>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</si>
  <si>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</si>
  <si>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</si>
  <si>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</si>
  <si>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</si>
  <si>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</si>
  <si>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</si>
  <si>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</si>
  <si>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</si>
  <si>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</si>
  <si>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</si>
  <si>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</si>
  <si>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</si>
  <si>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</si>
  <si>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</si>
  <si>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</si>
  <si>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</si>
  <si>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</si>
  <si>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</si>
  <si>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</si>
  <si>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</si>
  <si>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</si>
  <si>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</si>
  <si>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</si>
  <si>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</si>
  <si>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</si>
  <si>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</si>
  <si>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</si>
  <si>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</si>
  <si>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</si>
  <si>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</si>
  <si>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</si>
  <si>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</si>
  <si>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</si>
  <si>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</si>
  <si>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</si>
  <si>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</si>
  <si>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</si>
  <si>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</si>
  <si>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</si>
  <si>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</si>
  <si>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</si>
  <si>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</si>
  <si>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</si>
  <si>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</si>
  <si>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</si>
  <si>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</si>
  <si>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</si>
  <si>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</si>
  <si>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</si>
  <si>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</si>
  <si>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</si>
  <si>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</si>
  <si>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</si>
  <si>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</si>
  <si>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</si>
  <si>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</si>
  <si>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</si>
  <si>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</si>
  <si>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</si>
  <si>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</si>
  <si>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</si>
  <si>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</si>
  <si>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</si>
  <si>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</si>
  <si>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</si>
  <si>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</si>
  <si>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</si>
  <si>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</si>
  <si>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</si>
  <si>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</si>
  <si>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</si>
  <si>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</si>
  <si>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</si>
  <si>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</si>
  <si>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</si>
  <si>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</si>
  <si>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</si>
  <si>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</si>
  <si>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</si>
  <si>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</si>
  <si>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</si>
  <si>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</si>
  <si>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</si>
  <si>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</si>
  <si>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</si>
  <si>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</si>
  <si>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</si>
  <si>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</si>
  <si>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</si>
  <si>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</si>
  <si>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</si>
  <si>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</si>
  <si>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</si>
  <si>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</si>
  <si>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</si>
  <si>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</si>
  <si>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</si>
  <si>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</si>
  <si>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</si>
  <si>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</si>
  <si>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</si>
  <si>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</si>
  <si>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</si>
  <si>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</si>
  <si>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</si>
  <si>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</si>
  <si>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</si>
  <si>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</si>
  <si>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</si>
  <si>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</si>
  <si>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</si>
  <si>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</si>
  <si>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</si>
  <si>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</si>
  <si>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</si>
  <si>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</si>
  <si>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</si>
  <si>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</si>
  <si>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</si>
  <si>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</si>
  <si>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</si>
  <si>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</si>
  <si>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</si>
  <si>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</si>
  <si>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</si>
  <si>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</si>
  <si>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</si>
  <si>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</si>
  <si>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</si>
  <si>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</si>
  <si>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</si>
  <si>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</si>
  <si>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</si>
  <si>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</si>
  <si>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</si>
  <si>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</si>
  <si>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</si>
  <si>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</si>
  <si>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</si>
  <si>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</si>
  <si>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</si>
  <si>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</si>
  <si>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</si>
  <si>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</si>
  <si>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</si>
  <si>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</si>
  <si>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</si>
  <si>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</si>
  <si>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</si>
  <si>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</si>
  <si>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</si>
  <si>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</si>
  <si>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</si>
  <si>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</si>
  <si>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</si>
  <si>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</si>
  <si>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</si>
  <si>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</si>
  <si>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</si>
  <si>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</si>
  <si>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</si>
  <si>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</si>
  <si>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</si>
  <si>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</si>
  <si>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</si>
  <si>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</si>
  <si>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</si>
  <si>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</si>
  <si>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</si>
  <si>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</si>
  <si>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</si>
  <si>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</si>
  <si>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</si>
  <si>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</si>
  <si>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</si>
  <si>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</si>
  <si>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</si>
  <si>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</si>
  <si>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</si>
  <si>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</si>
  <si>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</si>
  <si>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</si>
  <si>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</si>
  <si>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</si>
  <si>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</si>
  <si>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</si>
  <si>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</si>
  <si>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</si>
  <si>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</si>
  <si>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</si>
  <si>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</si>
  <si>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</si>
  <si>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</si>
  <si>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</si>
  <si>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</si>
  <si>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</si>
  <si>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</si>
  <si>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</si>
  <si>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</si>
  <si>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</si>
  <si>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</si>
  <si>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</si>
  <si>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</si>
  <si>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</si>
  <si>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</si>
  <si>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</si>
  <si>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</si>
  <si>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</si>
  <si>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</si>
  <si>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</si>
  <si>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</si>
  <si>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</si>
  <si>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</si>
  <si>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</si>
  <si>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</si>
  <si>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</si>
  <si>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</si>
  <si>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</si>
  <si>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</si>
  <si>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</si>
  <si>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</si>
  <si>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</si>
  <si>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</si>
  <si>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</si>
  <si>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</si>
  <si>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</si>
  <si>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</si>
  <si>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</si>
  <si>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</si>
  <si>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</si>
  <si>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</si>
  <si>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</si>
  <si>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</si>
  <si>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</si>
  <si>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</si>
  <si>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</si>
  <si>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</si>
  <si>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</si>
  <si>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</si>
  <si>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</si>
  <si>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</si>
  <si>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</si>
  <si>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</si>
  <si>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</si>
  <si>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</si>
  <si>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</si>
  <si>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</si>
  <si>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</si>
  <si>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</si>
  <si>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</si>
  <si>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</si>
  <si>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</si>
  <si>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</si>
  <si>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</si>
  <si>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</si>
  <si>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</si>
  <si>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</si>
  <si>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</si>
  <si>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</si>
  <si>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</si>
  <si>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</si>
  <si>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</si>
  <si>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</si>
  <si>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</si>
  <si>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</si>
  <si>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</si>
  <si>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</si>
  <si>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</si>
  <si>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</si>
  <si>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</si>
  <si>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</si>
  <si>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</si>
  <si>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</si>
  <si>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</si>
  <si>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</si>
  <si>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</si>
  <si>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</si>
  <si>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</si>
  <si>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</si>
  <si>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</si>
  <si>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</si>
  <si>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</si>
  <si>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</si>
  <si>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</si>
  <si>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</si>
  <si>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</si>
  <si>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</si>
  <si>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</si>
  <si>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</si>
  <si>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</si>
  <si>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</si>
  <si>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</si>
  <si>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</si>
  <si>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</si>
  <si>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</si>
  <si>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</si>
  <si>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</si>
  <si>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</si>
  <si>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</si>
  <si>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</si>
  <si>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</si>
  <si>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</si>
  <si>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</si>
  <si>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</si>
  <si>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</si>
  <si>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</si>
  <si>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</si>
  <si>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</si>
  <si>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</si>
  <si>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</si>
  <si>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</si>
  <si>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</si>
  <si>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</si>
  <si>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</si>
  <si>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</si>
  <si>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</si>
  <si>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</si>
  <si>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</si>
  <si>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</si>
  <si>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</si>
  <si>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</si>
  <si>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</si>
  <si>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</si>
  <si>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</si>
  <si>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</si>
  <si>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</si>
  <si>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</si>
  <si>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</si>
  <si>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</si>
  <si>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</si>
  <si>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</si>
  <si>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</si>
  <si>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</si>
  <si>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</si>
  <si>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</si>
  <si>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</si>
  <si>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</si>
  <si>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</si>
  <si>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</si>
  <si>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</si>
  <si>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</si>
  <si>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</si>
  <si>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</si>
  <si>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</si>
  <si>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</si>
  <si>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</si>
  <si>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</si>
  <si>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</si>
  <si>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</si>
  <si>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</si>
  <si>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</si>
  <si>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</si>
  <si>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</si>
  <si>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</si>
  <si>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</si>
  <si>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</si>
  <si>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</si>
  <si>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</si>
  <si>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</si>
  <si>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</si>
  <si>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</si>
  <si>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</si>
  <si>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</si>
  <si>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</si>
  <si>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</si>
  <si>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</si>
  <si>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</si>
  <si>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</si>
  <si>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</si>
  <si>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</si>
  <si>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</si>
  <si>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</si>
  <si>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</si>
  <si>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</si>
  <si>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</si>
  <si>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</si>
  <si>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</si>
  <si>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</si>
  <si>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</si>
  <si>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</si>
  <si>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</si>
  <si>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</si>
  <si>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</si>
  <si>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</si>
  <si>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</si>
  <si>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</si>
  <si>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</si>
  <si>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</si>
  <si>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</si>
  <si>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</si>
  <si>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</si>
  <si>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</si>
  <si>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</si>
  <si>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</si>
  <si>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</si>
  <si>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</si>
  <si>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</si>
  <si>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</si>
  <si>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</si>
  <si>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</si>
  <si>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</si>
  <si>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</si>
  <si>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</si>
  <si>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</si>
  <si>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</si>
  <si>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</si>
  <si>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</si>
  <si>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</si>
  <si>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</si>
  <si>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</si>
  <si>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</si>
  <si>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</si>
  <si>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</si>
  <si>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</si>
  <si>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</si>
  <si>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</si>
  <si>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</si>
  <si>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</si>
  <si>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</si>
  <si>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</si>
  <si>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</si>
  <si>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</si>
  <si>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</si>
  <si>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</si>
  <si>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</si>
  <si>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</si>
  <si>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</si>
  <si>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</si>
  <si>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</si>
  <si>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</si>
  <si>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</si>
  <si>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</si>
  <si>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</si>
  <si>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</si>
  <si>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</si>
  <si>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</si>
  <si>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</si>
  <si>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</si>
  <si>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</si>
  <si>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</si>
  <si>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</si>
  <si>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</si>
  <si>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</si>
  <si>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</si>
  <si>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</si>
  <si>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</si>
  <si>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</si>
  <si>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</si>
  <si>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</si>
  <si>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</si>
  <si>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</si>
  <si>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</si>
  <si>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</si>
  <si>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</si>
  <si>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</si>
  <si>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</si>
  <si>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</si>
  <si>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</si>
  <si>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</si>
  <si>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</si>
  <si>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</si>
  <si>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</si>
  <si>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</si>
  <si>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</si>
  <si>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</si>
  <si>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</si>
  <si>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</si>
  <si>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</si>
  <si>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</si>
  <si>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</si>
  <si>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</si>
  <si>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</si>
  <si>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</si>
  <si>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</si>
  <si>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</si>
  <si>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</si>
  <si>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</si>
  <si>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</si>
  <si>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</si>
  <si>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</si>
  <si>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</si>
  <si>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</si>
  <si>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</si>
  <si>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</si>
  <si>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</si>
  <si>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</si>
  <si>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</si>
  <si>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</si>
  <si>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</si>
  <si>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</si>
  <si>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</si>
  <si>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</si>
  <si>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</si>
  <si>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</si>
  <si>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</si>
  <si>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</si>
  <si>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</si>
  <si>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</si>
  <si>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</si>
  <si>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</si>
  <si>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</si>
  <si>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</si>
  <si>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</si>
  <si>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</si>
  <si>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</si>
  <si>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</si>
  <si>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</si>
  <si>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</si>
  <si>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</si>
  <si>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</si>
  <si>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</si>
  <si>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</si>
  <si>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</si>
  <si>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</si>
  <si>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</si>
  <si>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</si>
  <si>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</si>
  <si>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</si>
  <si>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</si>
  <si>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</si>
  <si>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</si>
  <si>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</si>
  <si>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</si>
  <si>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</si>
  <si>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</si>
  <si>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</si>
  <si>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</si>
  <si>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</si>
  <si>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</si>
  <si>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</si>
  <si>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</si>
  <si>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</si>
  <si>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</si>
  <si>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</si>
  <si>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</si>
  <si>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</si>
  <si>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</si>
  <si>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</si>
  <si>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</si>
  <si>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</si>
  <si>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</si>
  <si>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</si>
  <si>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</si>
  <si>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</si>
  <si>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</si>
  <si>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</si>
  <si>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</si>
  <si>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</si>
  <si>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</si>
  <si>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</si>
  <si>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</si>
  <si>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</si>
  <si>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</si>
  <si>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</si>
  <si>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</si>
  <si>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</si>
  <si>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</si>
  <si>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</si>
  <si>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</si>
  <si>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</si>
  <si>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</si>
  <si>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</si>
  <si>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</si>
  <si>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</si>
  <si>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</si>
  <si>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</si>
  <si>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</si>
  <si>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</si>
  <si>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</si>
  <si>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</si>
  <si>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</si>
  <si>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</si>
  <si>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</si>
  <si>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</si>
  <si>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</si>
  <si>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</si>
  <si>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</si>
  <si>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</si>
  <si>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</si>
  <si>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</si>
  <si>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</si>
  <si>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</si>
  <si>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</si>
  <si>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</si>
  <si>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</si>
  <si>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</si>
  <si>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</si>
  <si>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</si>
  <si>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</si>
  <si>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</si>
  <si>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</si>
  <si>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</si>
  <si>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</si>
  <si>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</si>
  <si>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</si>
  <si>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</si>
  <si>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</si>
  <si>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</si>
  <si>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</si>
  <si>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</si>
  <si>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</si>
  <si>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</si>
  <si>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</si>
  <si>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</si>
  <si>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</si>
  <si>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</si>
  <si>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</si>
  <si>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</si>
  <si>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</si>
  <si>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</si>
  <si>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</si>
  <si>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</si>
  <si>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</si>
  <si>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</si>
  <si>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</si>
  <si>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</si>
  <si>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</si>
  <si>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</si>
  <si>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</si>
  <si>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</si>
  <si>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</si>
  <si>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</si>
  <si>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</si>
  <si>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</si>
  <si>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</si>
  <si>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</si>
  <si>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</si>
  <si>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</si>
  <si>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</si>
  <si>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</si>
  <si>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</si>
  <si>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</si>
  <si>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</si>
  <si>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</si>
  <si>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</si>
  <si>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</si>
  <si>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</si>
  <si>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</si>
  <si>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</si>
  <si>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</si>
  <si>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</si>
  <si>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</si>
  <si>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</si>
  <si>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</si>
  <si>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</si>
  <si>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</si>
  <si>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</si>
  <si>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</si>
  <si>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</si>
  <si>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</si>
  <si>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</si>
  <si>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</si>
  <si>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</si>
  <si>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</si>
  <si>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</si>
  <si>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</si>
  <si>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</si>
  <si>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</si>
  <si>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</si>
  <si>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</si>
  <si>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</si>
  <si>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</si>
  <si>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</si>
  <si>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</si>
  <si>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</si>
  <si>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</si>
  <si>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</si>
  <si>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</si>
  <si>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</si>
  <si>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</si>
  <si>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</si>
  <si>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</si>
  <si>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</si>
  <si>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</si>
  <si>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</si>
  <si>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</si>
  <si>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</si>
  <si>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</si>
  <si>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</si>
  <si>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</si>
  <si>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</si>
  <si>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</si>
  <si>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</si>
  <si>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</si>
  <si>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</si>
  <si>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</si>
  <si>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</si>
  <si>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</si>
  <si>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</si>
  <si>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</si>
  <si>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</si>
  <si>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</si>
  <si>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</si>
  <si>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</si>
  <si>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</si>
  <si>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</si>
  <si>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</si>
  <si>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</si>
  <si>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</si>
  <si>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</si>
  <si>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</si>
  <si>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</si>
  <si>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</si>
  <si>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</si>
  <si>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</si>
  <si>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</si>
  <si>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</si>
  <si>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</si>
  <si>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</si>
  <si>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</si>
  <si>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</si>
  <si>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</si>
  <si>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</si>
  <si>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</si>
  <si>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</si>
  <si>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</si>
  <si>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</si>
  <si>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</si>
  <si>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</si>
  <si>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</si>
  <si>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</si>
  <si>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</si>
  <si>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</si>
  <si>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</si>
  <si>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</si>
  <si>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</si>
  <si>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</si>
  <si>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</si>
  <si>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</si>
  <si>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</si>
  <si>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</si>
  <si>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</si>
  <si>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</si>
  <si>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</si>
  <si>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</si>
  <si>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</si>
  <si>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</si>
  <si>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</si>
  <si>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</si>
  <si>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</si>
  <si>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</si>
  <si>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</si>
  <si>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</si>
  <si>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</si>
  <si>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</si>
  <si>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</si>
  <si>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</si>
  <si>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</si>
  <si>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</si>
  <si>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</si>
  <si>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</si>
  <si>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</si>
  <si>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</si>
  <si>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</si>
  <si>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</si>
  <si>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</si>
  <si>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</si>
  <si>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</si>
  <si>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</si>
  <si>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</si>
  <si>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</si>
  <si>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</si>
  <si>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</si>
  <si>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</si>
  <si>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</si>
  <si>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</si>
  <si>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</si>
  <si>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</si>
  <si>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</si>
  <si>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</si>
  <si>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</si>
  <si>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</si>
  <si>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</si>
  <si>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</si>
  <si>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</si>
  <si>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</si>
  <si>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</si>
  <si>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</si>
  <si>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</si>
  <si>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</si>
  <si>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</si>
  <si>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</si>
  <si>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</si>
  <si>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</si>
  <si>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</si>
  <si>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</si>
  <si>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</si>
  <si>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</si>
  <si>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</si>
  <si>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</si>
  <si>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</si>
  <si>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</si>
  <si>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</si>
  <si>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</si>
  <si>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</si>
  <si>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</si>
  <si>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</si>
  <si>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</si>
  <si>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</si>
  <si>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</si>
  <si>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</si>
  <si>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</si>
  <si>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</si>
  <si>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</si>
  <si>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</si>
  <si>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</si>
  <si>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</si>
  <si>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</si>
  <si>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</si>
  <si>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</si>
  <si>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</si>
  <si>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</si>
  <si>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</si>
  <si>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</si>
  <si>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</si>
  <si>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</si>
  <si>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</si>
  <si>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</si>
  <si>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</si>
  <si>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</si>
  <si>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</si>
  <si>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</si>
  <si>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</si>
  <si>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</si>
  <si>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</si>
  <si>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</si>
  <si>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</si>
  <si>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</si>
  <si>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</si>
  <si>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</si>
  <si>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</si>
  <si>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</si>
  <si>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</si>
  <si>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</si>
  <si>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</si>
  <si>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</si>
  <si>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</si>
  <si>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</si>
  <si>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</si>
  <si>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</si>
  <si>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</si>
  <si>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</si>
  <si>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</si>
  <si>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</si>
  <si>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</si>
  <si>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</si>
  <si>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</si>
  <si>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</si>
  <si>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</si>
  <si>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</si>
  <si>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</si>
  <si>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</si>
  <si>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</si>
  <si>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</si>
  <si>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</si>
  <si>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</si>
  <si>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</si>
  <si>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</si>
  <si>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</si>
  <si>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</si>
  <si>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</si>
  <si>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</si>
  <si>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</si>
  <si>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</si>
  <si>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</si>
  <si>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</si>
  <si>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</si>
  <si>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</si>
  <si>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</si>
  <si>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</si>
  <si>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</si>
  <si>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</si>
  <si>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</si>
  <si>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</si>
  <si>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</si>
  <si>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</si>
  <si>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</si>
  <si>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</si>
  <si>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</si>
  <si>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</si>
  <si>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</si>
  <si>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</si>
  <si>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</si>
  <si>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</si>
  <si>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</si>
  <si>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</si>
  <si>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</si>
  <si>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</si>
  <si>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</si>
  <si>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</si>
  <si>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</si>
  <si>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</si>
  <si>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</si>
  <si>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</si>
  <si>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</si>
  <si>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</si>
  <si>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</si>
  <si>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</si>
  <si>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</si>
  <si>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</si>
  <si>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</si>
  <si>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</si>
  <si>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</si>
  <si>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</si>
  <si>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</si>
  <si>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</si>
  <si>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</si>
  <si>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</si>
  <si>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</si>
  <si>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</si>
  <si>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</si>
  <si>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</si>
  <si>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</si>
  <si>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</si>
  <si>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</si>
  <si>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</si>
  <si>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</si>
  <si>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</si>
  <si>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</si>
  <si>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</si>
  <si>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</si>
  <si>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</si>
  <si>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</si>
  <si>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</si>
  <si>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</si>
  <si>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</si>
  <si>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</si>
  <si>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</si>
  <si>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</si>
  <si>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</si>
  <si>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</si>
  <si>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</si>
  <si>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</si>
  <si>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</si>
  <si>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</si>
  <si>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</si>
  <si>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</si>
  <si>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</si>
  <si>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</si>
  <si>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</si>
  <si>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</si>
  <si>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</si>
  <si>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</si>
  <si>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</si>
  <si>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</si>
  <si>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</si>
  <si>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</si>
  <si>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</si>
  <si>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</si>
  <si>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</si>
  <si>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</si>
  <si>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</si>
  <si>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</si>
  <si>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</si>
  <si>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</si>
  <si>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</si>
  <si>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</si>
  <si>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</si>
  <si>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</si>
  <si>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</si>
  <si>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</si>
  <si>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</si>
  <si>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</si>
  <si>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</si>
  <si>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</si>
  <si>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</si>
  <si>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</si>
  <si>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</si>
  <si>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</si>
  <si>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</si>
  <si>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</si>
  <si>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</si>
  <si>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</si>
  <si>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</si>
  <si>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</si>
  <si>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</si>
  <si>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</si>
  <si>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</si>
  <si>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</si>
  <si>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</si>
  <si>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</si>
  <si>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</si>
  <si>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</si>
  <si>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</si>
  <si>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</si>
  <si>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</si>
  <si>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</si>
  <si>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</si>
  <si>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</si>
  <si>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</si>
  <si>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</si>
  <si>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</si>
  <si>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</si>
  <si>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</si>
  <si>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</si>
  <si>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</si>
  <si>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</si>
  <si>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</si>
  <si>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</si>
  <si>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</si>
  <si>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</si>
  <si>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</si>
  <si>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</si>
  <si>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</si>
  <si>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</si>
  <si>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</si>
  <si>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</si>
  <si>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</si>
  <si>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</si>
  <si>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</si>
  <si>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</si>
  <si>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</si>
  <si>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</si>
  <si>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</si>
  <si>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</si>
  <si>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</si>
  <si>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</si>
  <si>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</si>
  <si>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</si>
  <si>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</si>
  <si>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</si>
  <si>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</si>
  <si>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</si>
  <si>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</si>
  <si>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</si>
  <si>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</si>
  <si>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</si>
  <si>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</si>
  <si>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</si>
  <si>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</si>
  <si>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</si>
  <si>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</si>
  <si>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</si>
  <si>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</si>
  <si>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</si>
  <si>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</si>
  <si>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</si>
  <si>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</si>
  <si>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</si>
  <si>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</si>
  <si>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</si>
  <si>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</si>
  <si>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</si>
  <si>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</si>
  <si>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</si>
  <si>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</si>
  <si>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</si>
  <si>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</si>
  <si>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</si>
  <si>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</si>
  <si>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</si>
  <si>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</si>
  <si>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</si>
  <si>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</si>
  <si>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</si>
  <si>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</si>
  <si>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</si>
  <si>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</si>
  <si>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</si>
  <si>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</si>
  <si>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</si>
  <si>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</si>
  <si>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</si>
  <si>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</si>
  <si>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</si>
  <si>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</si>
  <si>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</si>
  <si>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</si>
  <si>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</si>
  <si>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</si>
  <si>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</si>
  <si>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</si>
  <si>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</si>
  <si>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</si>
  <si>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</si>
  <si>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</si>
  <si>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</si>
  <si>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</si>
  <si>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</si>
  <si>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</si>
  <si>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</si>
  <si>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</si>
  <si>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</si>
  <si>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</si>
  <si>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</si>
  <si>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</si>
  <si>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</si>
  <si>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</si>
  <si>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</si>
  <si>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</si>
  <si>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</si>
  <si>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</si>
  <si>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</si>
  <si>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</si>
  <si>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</si>
  <si>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</si>
  <si>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</si>
  <si>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</si>
  <si>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</si>
  <si>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</si>
  <si>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</si>
  <si>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</si>
  <si>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</si>
  <si>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</si>
  <si>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</si>
  <si>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</si>
  <si>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</si>
  <si>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</si>
  <si>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</si>
  <si>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</si>
  <si>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</si>
  <si>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</si>
  <si>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</si>
  <si>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</si>
  <si>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</si>
  <si>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</si>
  <si>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</si>
  <si>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</si>
  <si>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</si>
  <si>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</si>
  <si>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</si>
  <si>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</si>
  <si>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</si>
  <si>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</si>
  <si>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</si>
  <si>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</si>
  <si>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</si>
  <si>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</si>
  <si>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</si>
  <si>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</si>
  <si>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</si>
  <si>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</si>
  <si>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</si>
  <si>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</si>
  <si>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</si>
  <si>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</si>
  <si>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</si>
  <si>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</si>
  <si>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</si>
  <si>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</si>
  <si>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</si>
  <si>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</si>
  <si>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</si>
  <si>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</si>
  <si>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</si>
  <si>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</si>
  <si>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</si>
  <si>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</si>
  <si>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</si>
  <si>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</si>
  <si>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</si>
  <si>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</si>
  <si>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</si>
  <si>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</si>
  <si>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</si>
  <si>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</si>
  <si>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</si>
  <si>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</si>
  <si>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</si>
  <si>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</si>
  <si>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</si>
  <si>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</si>
  <si>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</si>
  <si>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</si>
  <si>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</si>
  <si>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</si>
  <si>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</si>
  <si>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</si>
  <si>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</si>
  <si>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</si>
  <si>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</si>
  <si>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</si>
  <si>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</si>
  <si>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</si>
  <si>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</si>
  <si>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</si>
  <si>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</si>
  <si>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</si>
  <si>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</si>
  <si>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</si>
  <si>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</si>
  <si>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</si>
  <si>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</si>
  <si>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</si>
  <si>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</si>
  <si>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</si>
  <si>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</si>
  <si>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</si>
  <si>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</si>
  <si>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</si>
  <si>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</si>
  <si>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</si>
  <si>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</si>
  <si>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</si>
  <si>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</si>
  <si>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</si>
  <si>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</si>
  <si>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</si>
  <si>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</si>
  <si>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</si>
  <si>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</si>
  <si>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</si>
  <si>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</si>
  <si>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</si>
  <si>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</si>
  <si>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</si>
  <si>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</si>
  <si>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</si>
  <si>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</si>
  <si>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</si>
  <si>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</si>
  <si>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</si>
  <si>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</si>
  <si>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</si>
  <si>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</si>
  <si>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</si>
  <si>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</si>
  <si>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</si>
  <si>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</si>
  <si>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</si>
  <si>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</si>
  <si>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</si>
  <si>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</si>
  <si>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</si>
  <si>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</si>
  <si>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</si>
  <si>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</si>
  <si>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</si>
  <si>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</si>
  <si>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</si>
  <si>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</si>
  <si>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</si>
  <si>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</si>
  <si>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</si>
  <si>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</si>
  <si>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</si>
  <si>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</si>
  <si>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</si>
  <si>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</si>
  <si>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</si>
  <si>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</si>
  <si>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</si>
  <si>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</si>
  <si>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</si>
  <si>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</si>
  <si>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</si>
  <si>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</si>
  <si>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</si>
  <si>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</si>
  <si>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</si>
  <si>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</si>
  <si>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</si>
  <si>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</si>
  <si>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</si>
  <si>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</si>
  <si>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</si>
  <si>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</si>
  <si>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</si>
  <si>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</si>
  <si>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</si>
  <si>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</si>
  <si>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</si>
  <si>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</si>
  <si>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</si>
  <si>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</si>
  <si>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</si>
  <si>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</si>
  <si>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</si>
  <si>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</si>
  <si>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</si>
  <si>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</si>
  <si>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</si>
  <si>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</si>
  <si>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</si>
  <si>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</si>
  <si>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</si>
  <si>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</si>
  <si>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</si>
  <si>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</si>
  <si>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</si>
  <si>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</si>
  <si>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</si>
  <si>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</si>
  <si>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</si>
  <si>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</si>
  <si>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</si>
  <si>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</si>
  <si>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</si>
  <si>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</si>
  <si>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</si>
  <si>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</si>
  <si>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</si>
  <si>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</si>
  <si>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</si>
  <si>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</si>
  <si>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</si>
  <si>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</si>
  <si>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</si>
  <si>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</si>
  <si>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</si>
  <si>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</si>
  <si>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</si>
  <si>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</si>
  <si>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</si>
  <si>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</si>
  <si>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</si>
  <si>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</si>
  <si>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</si>
  <si>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</si>
  <si>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</si>
  <si>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</si>
  <si>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</si>
  <si>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</si>
  <si>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</si>
  <si>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</si>
  <si>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</si>
  <si>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</si>
  <si>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</si>
  <si>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</si>
  <si>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</si>
  <si>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</si>
  <si>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</si>
  <si>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</si>
  <si>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</si>
  <si>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</si>
  <si>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</si>
  <si>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</si>
  <si>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</si>
  <si>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</si>
  <si>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</si>
  <si>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</si>
  <si>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</si>
  <si>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</si>
  <si>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</si>
  <si>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</si>
  <si>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</si>
  <si>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</si>
  <si>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</si>
  <si>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</si>
  <si>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</si>
  <si>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</si>
  <si>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</si>
  <si>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</si>
  <si>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</si>
  <si>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</si>
  <si>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</si>
  <si>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</si>
  <si>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</si>
  <si>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</si>
  <si>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</si>
  <si>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</si>
  <si>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</si>
  <si>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</si>
  <si>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</si>
  <si>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</si>
  <si>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</si>
  <si>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</si>
  <si>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</si>
  <si>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</si>
  <si>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</si>
  <si>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</si>
  <si>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</si>
  <si>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</si>
  <si>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</si>
  <si>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</si>
  <si>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</si>
  <si>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</si>
  <si>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</si>
  <si>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</si>
  <si>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</si>
  <si>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</si>
  <si>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</si>
  <si>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</si>
  <si>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</si>
  <si>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</si>
  <si>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</si>
  <si>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</si>
  <si>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</si>
  <si>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</si>
  <si>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</si>
  <si>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</si>
  <si>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</si>
  <si>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</si>
  <si>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</si>
  <si>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</si>
  <si>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</si>
  <si>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</si>
  <si>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</si>
  <si>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</si>
  <si>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</si>
  <si>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</si>
  <si>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</si>
  <si>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</si>
  <si>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</si>
  <si>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</si>
  <si>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</si>
  <si>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</si>
  <si>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</si>
  <si>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</si>
  <si>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</si>
  <si>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</si>
  <si>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</si>
  <si>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</si>
  <si>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</si>
  <si>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</si>
  <si>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</si>
  <si>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</si>
  <si>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</si>
  <si>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</si>
  <si>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</si>
  <si>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</si>
  <si>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</si>
  <si>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</si>
  <si>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</si>
  <si>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</si>
  <si>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</si>
  <si>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</si>
  <si>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</si>
  <si>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</si>
  <si>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</si>
  <si>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</si>
  <si>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</si>
  <si>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</si>
  <si>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</si>
  <si>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</si>
  <si>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</si>
  <si>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</si>
  <si>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</si>
  <si>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</si>
  <si>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</si>
  <si>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</si>
  <si>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</si>
  <si>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</si>
  <si>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</si>
  <si>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</si>
  <si>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</si>
  <si>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</si>
  <si>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</si>
  <si>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</si>
  <si>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</si>
  <si>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</si>
  <si>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</si>
  <si>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</si>
  <si>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</si>
  <si>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</si>
  <si>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</si>
  <si>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</si>
  <si>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</si>
  <si>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</si>
  <si>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</si>
  <si>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</si>
  <si>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</si>
  <si>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</si>
  <si>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</si>
  <si>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</si>
  <si>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</si>
  <si>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</si>
  <si>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</si>
  <si>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</si>
  <si>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</si>
  <si>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</si>
  <si>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</si>
  <si>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</si>
  <si>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</si>
  <si>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</si>
  <si>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</si>
  <si>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</si>
  <si>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</si>
  <si>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</si>
  <si>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</si>
  <si>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</si>
  <si>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</si>
  <si>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</si>
  <si>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</si>
  <si>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</si>
  <si>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</si>
  <si>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</si>
  <si>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</si>
  <si>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</si>
  <si>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</si>
  <si>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</si>
  <si>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</si>
  <si>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</si>
  <si>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</si>
  <si>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</si>
  <si>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</si>
  <si>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</si>
  <si>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</si>
  <si>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</si>
  <si>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</si>
  <si>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</si>
  <si>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</si>
  <si>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</si>
  <si>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</si>
  <si>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</si>
  <si>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</si>
  <si>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</si>
  <si>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</si>
  <si>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</si>
  <si>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</si>
  <si>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</si>
  <si>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</si>
  <si>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</si>
  <si>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</si>
  <si>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</si>
  <si>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</si>
  <si>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</si>
  <si>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</si>
  <si>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</si>
  <si>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</si>
  <si>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</si>
  <si>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</si>
  <si>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</si>
  <si>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</si>
  <si>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</si>
  <si>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</si>
  <si>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</si>
  <si>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</si>
  <si>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</si>
  <si>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</si>
  <si>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</si>
  <si>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</si>
  <si>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</si>
  <si>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</si>
  <si>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</si>
  <si>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</si>
  <si>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</si>
  <si>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</si>
  <si>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</si>
  <si>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</si>
  <si>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</si>
  <si>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</si>
  <si>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</si>
  <si>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</si>
  <si>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</si>
  <si>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</si>
  <si>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</si>
  <si>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</si>
  <si>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</si>
  <si>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</si>
  <si>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</si>
  <si>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</si>
  <si>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</si>
  <si>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</si>
  <si>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</si>
  <si>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</si>
  <si>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</si>
  <si>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</si>
  <si>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</si>
  <si>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</si>
  <si>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</si>
  <si>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</si>
  <si>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</si>
  <si>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</si>
  <si>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</si>
  <si>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</si>
  <si>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</si>
  <si>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</si>
  <si>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</si>
  <si>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</si>
  <si>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</si>
  <si>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</si>
  <si>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</si>
  <si>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</si>
  <si>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</si>
  <si>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</si>
  <si>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</si>
  <si>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</si>
  <si>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</si>
  <si>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</si>
  <si>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</si>
  <si>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</si>
  <si>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</si>
  <si>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</si>
  <si>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</si>
  <si>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</si>
  <si>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</si>
  <si>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</si>
  <si>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</si>
  <si>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</si>
  <si>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</si>
  <si>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</si>
  <si>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</si>
  <si>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</si>
  <si>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</si>
  <si>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</si>
  <si>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</si>
  <si>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</si>
  <si>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</si>
  <si>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</si>
  <si>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</si>
  <si>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</si>
  <si>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</si>
  <si>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</si>
  <si>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</si>
  <si>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</si>
  <si>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</si>
  <si>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</si>
  <si>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</si>
  <si>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</si>
  <si>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</si>
  <si>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</si>
  <si>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</si>
  <si>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</si>
  <si>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</si>
  <si>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</si>
  <si>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</si>
  <si>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</si>
  <si>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</si>
  <si>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</si>
  <si>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</si>
  <si>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</si>
  <si>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</si>
  <si>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</si>
  <si>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</si>
  <si>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</si>
  <si>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</si>
  <si>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</si>
  <si>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</si>
  <si>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</si>
  <si>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</si>
  <si>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</si>
  <si>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</si>
  <si>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</si>
  <si>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</si>
  <si>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</si>
  <si>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</si>
  <si>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</si>
  <si>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</si>
  <si>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</si>
  <si>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</si>
  <si>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</si>
  <si>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</si>
  <si>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</si>
  <si>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</si>
  <si>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</si>
  <si>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</si>
  <si>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</si>
  <si>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</si>
  <si>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</si>
  <si>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</si>
  <si>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</si>
  <si>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</si>
  <si>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</si>
  <si>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</si>
  <si>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</si>
  <si>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</si>
  <si>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</si>
  <si>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</si>
  <si>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</si>
  <si>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</si>
  <si>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</si>
  <si>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</si>
  <si>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</si>
  <si>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</si>
  <si>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</si>
  <si>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</si>
  <si>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</si>
  <si>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</si>
  <si>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</si>
  <si>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</si>
  <si>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</si>
  <si>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</si>
  <si>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</si>
  <si>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</si>
  <si>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</si>
  <si>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</si>
  <si>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</si>
  <si>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</si>
  <si>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</si>
  <si>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</si>
  <si>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</si>
  <si>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</si>
  <si>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</si>
  <si>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</si>
  <si>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</si>
  <si>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</si>
  <si>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</si>
  <si>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</si>
  <si>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</si>
  <si>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</si>
  <si>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</si>
  <si>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</si>
  <si>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</si>
  <si>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</si>
  <si>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</si>
  <si>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</si>
  <si>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</si>
  <si>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</si>
  <si>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</si>
  <si>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</si>
  <si>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</si>
  <si>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</si>
  <si>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</si>
  <si>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</si>
  <si>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</si>
  <si>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</si>
  <si>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</si>
  <si>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</si>
  <si>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</si>
  <si>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</si>
  <si>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</si>
  <si>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</si>
  <si>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</si>
  <si>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</si>
  <si>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</si>
  <si>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</si>
  <si>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</si>
  <si>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</si>
  <si>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</si>
  <si>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</si>
  <si>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</si>
  <si>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</si>
  <si>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</si>
  <si>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</si>
  <si>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</si>
  <si>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</si>
  <si>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</si>
  <si>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</si>
  <si>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</si>
  <si>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</si>
  <si>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</si>
  <si>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</si>
  <si>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</si>
  <si>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</si>
  <si>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</si>
  <si>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</si>
  <si>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</si>
  <si>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</si>
  <si>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</si>
  <si>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</si>
  <si>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</si>
  <si>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</si>
  <si>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</si>
  <si>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</si>
  <si>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</si>
  <si>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</si>
  <si>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</si>
  <si>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</si>
  <si>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</si>
  <si>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</si>
  <si>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</si>
  <si>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</si>
  <si>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</si>
  <si>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</si>
  <si>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</si>
  <si>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</si>
  <si>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</si>
  <si>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</si>
  <si>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</si>
  <si>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</si>
  <si>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</si>
  <si>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</si>
  <si>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</si>
  <si>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</si>
  <si>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</si>
  <si>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</si>
  <si>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</si>
  <si>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</si>
  <si>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</si>
  <si>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</si>
  <si>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</si>
  <si>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</si>
  <si>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</si>
  <si>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</si>
  <si>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</si>
  <si>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</si>
  <si>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</si>
  <si>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</si>
  <si>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</si>
  <si>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</si>
  <si>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</si>
  <si>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</si>
  <si>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</si>
  <si>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</si>
  <si>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</si>
  <si>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</si>
  <si>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</si>
  <si>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</si>
  <si>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</si>
  <si>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</si>
  <si>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</si>
  <si>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</si>
  <si>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</si>
  <si>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</si>
  <si>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</si>
  <si>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</si>
  <si>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</si>
  <si>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</si>
  <si>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</si>
  <si>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</si>
  <si>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</si>
  <si>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</si>
  <si>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</si>
  <si>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</si>
  <si>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</si>
  <si>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</si>
  <si>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</si>
  <si>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</si>
  <si>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</si>
  <si>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</si>
  <si>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</si>
  <si>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</si>
  <si>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</si>
  <si>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</si>
  <si>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</si>
  <si>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</si>
  <si>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</si>
  <si>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</si>
  <si>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</si>
  <si>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</si>
  <si>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</si>
  <si>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</si>
  <si>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</si>
  <si>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</si>
  <si>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</si>
  <si>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</si>
  <si>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</si>
  <si>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</si>
  <si>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</si>
  <si>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</si>
  <si>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</si>
  <si>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</si>
  <si>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</si>
  <si>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</si>
  <si>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</si>
  <si>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</si>
  <si>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</si>
  <si>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</si>
  <si>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</si>
  <si>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</si>
  <si>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</si>
  <si>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</si>
  <si>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</si>
  <si>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</si>
  <si>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</si>
  <si>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</si>
  <si>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</si>
  <si>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</si>
  <si>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</si>
  <si>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</si>
  <si>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</si>
  <si>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</si>
  <si>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</si>
  <si>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</si>
  <si>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</si>
  <si>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</si>
  <si>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</si>
  <si>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</si>
  <si>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</si>
  <si>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</si>
  <si>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</si>
  <si>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</si>
  <si>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</si>
  <si>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</si>
  <si>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</si>
  <si>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</si>
  <si>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</si>
  <si>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</si>
  <si>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</si>
  <si>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</si>
  <si>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</si>
  <si>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</si>
  <si>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</si>
  <si>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</si>
  <si>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</si>
  <si>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</si>
  <si>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</si>
  <si>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</si>
  <si>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</si>
  <si>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</si>
  <si>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</si>
  <si>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</si>
  <si>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</si>
  <si>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</si>
  <si>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</si>
  <si>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</si>
  <si>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</si>
  <si>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</si>
  <si>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</si>
  <si>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</si>
  <si>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</si>
  <si>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</si>
  <si>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</si>
  <si>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</si>
  <si>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</si>
  <si>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</si>
  <si>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</si>
  <si>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</si>
  <si>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</si>
  <si>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</si>
  <si>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</si>
  <si>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</si>
  <si>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</si>
  <si>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</si>
  <si>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</si>
  <si>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</si>
  <si>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</si>
  <si>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</si>
  <si>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</si>
  <si>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</si>
  <si>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</si>
  <si>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</si>
  <si>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</si>
  <si>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</si>
  <si>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</si>
  <si>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</si>
  <si>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</si>
  <si>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</si>
  <si>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</si>
  <si>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</si>
  <si>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</si>
  <si>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</si>
  <si>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</si>
  <si>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</si>
  <si>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</si>
  <si>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</si>
  <si>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</si>
  <si>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</si>
  <si>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</si>
  <si>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</si>
  <si>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</si>
  <si>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</si>
  <si>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</si>
  <si>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</si>
  <si>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</si>
  <si>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</si>
  <si>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</si>
  <si>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</si>
  <si>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</si>
  <si>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</si>
  <si>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</si>
  <si>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</si>
  <si>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</si>
  <si>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</si>
  <si>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</si>
  <si>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</si>
  <si>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</si>
  <si>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</si>
  <si>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</si>
  <si>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</si>
  <si>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</si>
  <si>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</si>
  <si>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</si>
  <si>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</si>
  <si>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</si>
  <si>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</si>
  <si>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</si>
  <si>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</si>
  <si>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</si>
  <si>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</si>
  <si>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</si>
  <si>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</si>
  <si>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</si>
  <si>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</si>
  <si>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</si>
  <si>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</si>
  <si>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</si>
  <si>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</si>
  <si>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</si>
  <si>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</si>
  <si>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</si>
  <si>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</si>
  <si>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</si>
  <si>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</si>
  <si>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</si>
  <si>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</si>
  <si>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</si>
  <si>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</si>
  <si>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</si>
  <si>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</si>
  <si>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</si>
  <si>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</si>
  <si>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</si>
  <si>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</si>
  <si>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</si>
  <si>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</si>
  <si>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</si>
  <si>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</si>
  <si>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</si>
  <si>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</si>
  <si>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</si>
  <si>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</si>
  <si>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</si>
  <si>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</si>
  <si>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</si>
  <si>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</si>
  <si>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</si>
  <si>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</si>
  <si>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</si>
  <si>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</si>
  <si>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</si>
  <si>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</si>
  <si>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</si>
  <si>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</si>
  <si>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</si>
  <si>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</si>
  <si>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</si>
  <si>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</si>
  <si>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</si>
  <si>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</si>
  <si>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</si>
  <si>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</si>
  <si>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</si>
  <si>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</si>
  <si>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</si>
  <si>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</si>
  <si>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</si>
  <si>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</si>
  <si>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</si>
  <si>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</si>
  <si>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</si>
  <si>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</si>
  <si>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</si>
  <si>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</si>
  <si>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</si>
  <si>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</si>
  <si>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</si>
  <si>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</si>
  <si>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</si>
  <si>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</si>
  <si>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</si>
  <si>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</si>
  <si>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</si>
  <si>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</si>
  <si>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</si>
  <si>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</si>
  <si>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</si>
  <si>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</si>
  <si>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</si>
  <si>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</si>
  <si>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</si>
  <si>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</si>
  <si>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</si>
  <si>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</si>
  <si>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</si>
  <si>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</si>
  <si>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</si>
  <si>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</si>
  <si>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</si>
  <si>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</si>
  <si>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</si>
  <si>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</si>
  <si>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</si>
  <si>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</si>
  <si>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</si>
  <si>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</si>
  <si>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</si>
  <si>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</si>
  <si>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</si>
  <si>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</si>
  <si>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</si>
  <si>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</si>
  <si>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</si>
  <si>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</si>
  <si>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</si>
  <si>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</si>
  <si>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</si>
  <si>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</si>
  <si>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</si>
  <si>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</si>
  <si>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</si>
  <si>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</si>
  <si>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</si>
  <si>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</si>
  <si>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</si>
  <si>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</si>
  <si>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</si>
  <si>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</si>
  <si>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</si>
  <si>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</si>
  <si>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</si>
  <si>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</si>
  <si>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</si>
  <si>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</si>
  <si>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</si>
  <si>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</si>
  <si>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</si>
  <si>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</si>
  <si>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</si>
  <si>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</si>
  <si>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</si>
  <si>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</si>
  <si>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</si>
  <si>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</si>
  <si>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</si>
  <si>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</si>
  <si>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</si>
  <si>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</si>
  <si>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</si>
  <si>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</si>
  <si>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</si>
  <si>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</si>
  <si>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</si>
  <si>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</si>
  <si>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</si>
  <si>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</si>
  <si>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</si>
  <si>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</si>
  <si>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</si>
  <si>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</si>
  <si>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</si>
  <si>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</si>
  <si>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</si>
  <si>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</si>
  <si>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</si>
  <si>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</si>
  <si>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</si>
  <si>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</si>
  <si>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</si>
  <si>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</si>
  <si>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</si>
  <si>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</si>
  <si>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</si>
  <si>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</si>
  <si>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</si>
  <si>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</si>
  <si>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</si>
  <si>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</si>
  <si>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</si>
  <si>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</si>
  <si>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</si>
  <si>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</si>
  <si>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</si>
  <si>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</si>
  <si>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</si>
  <si>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</si>
  <si>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</si>
  <si>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</si>
  <si>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</si>
  <si>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</si>
  <si>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</si>
  <si>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</si>
  <si>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</si>
  <si>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</si>
  <si>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</si>
  <si>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</si>
  <si>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</si>
  <si>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</si>
  <si>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</si>
  <si>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</si>
  <si>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</si>
  <si>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</si>
  <si>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</si>
  <si>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</si>
  <si>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</si>
  <si>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</si>
  <si>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</si>
  <si>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</si>
  <si>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</si>
  <si>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</si>
  <si>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</si>
  <si>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</si>
  <si>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</si>
  <si>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</si>
  <si>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</si>
  <si>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</si>
  <si>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</si>
  <si>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</si>
  <si>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</si>
  <si>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</si>
  <si>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</si>
  <si>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</si>
  <si>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</si>
  <si>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</si>
  <si>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</si>
  <si>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</si>
  <si>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</si>
  <si>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</si>
  <si>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</si>
  <si>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</si>
  <si>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</si>
  <si>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</si>
  <si>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</si>
  <si>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</si>
  <si>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</si>
  <si>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</si>
  <si>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</si>
  <si>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</si>
  <si>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</si>
  <si>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</si>
  <si>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</si>
  <si>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</si>
  <si>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</si>
  <si>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</si>
  <si>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</si>
  <si>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</si>
  <si>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</si>
  <si>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</si>
  <si>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</si>
  <si>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</si>
  <si>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</si>
  <si>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</si>
  <si>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</si>
  <si>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</si>
  <si>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</si>
  <si>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</si>
  <si>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</si>
  <si>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</si>
  <si>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</si>
  <si>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</si>
  <si>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</si>
  <si>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</si>
  <si>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</si>
  <si>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</si>
  <si>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</si>
  <si>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</si>
  <si>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</si>
  <si>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</si>
  <si>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</si>
  <si>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</si>
  <si>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</si>
  <si>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</si>
  <si>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</si>
  <si>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</si>
  <si>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</si>
  <si>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</si>
  <si>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</si>
  <si>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</si>
  <si>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</si>
  <si>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</si>
  <si>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</si>
  <si>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</si>
  <si>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</si>
  <si>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</si>
  <si>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</si>
  <si>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</si>
  <si>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</si>
  <si>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</si>
  <si>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</si>
  <si>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</si>
  <si>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</si>
  <si>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</si>
  <si>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</si>
  <si>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</si>
  <si>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</si>
  <si>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</si>
  <si>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</si>
  <si>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</si>
  <si>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</si>
  <si>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</si>
  <si>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</si>
  <si>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</si>
  <si>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</si>
  <si>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</si>
  <si>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</si>
  <si>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</si>
  <si>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</si>
  <si>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</si>
  <si>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</si>
  <si>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</si>
  <si>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</si>
  <si>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</si>
  <si>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</si>
  <si>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</si>
  <si>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</si>
  <si>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</si>
  <si>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</si>
  <si>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</si>
  <si>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</si>
  <si>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</si>
  <si>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</si>
  <si>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</si>
  <si>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</si>
  <si>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</si>
  <si>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</si>
  <si>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</si>
  <si>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</si>
  <si>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</si>
  <si>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</si>
  <si>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</si>
  <si>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</si>
  <si>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</si>
  <si>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</si>
  <si>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</si>
  <si>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</si>
  <si>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</si>
  <si>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</si>
  <si>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</si>
  <si>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</si>
  <si>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</si>
  <si>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</si>
  <si>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</si>
  <si>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</si>
  <si>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</si>
  <si>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</si>
  <si>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</si>
  <si>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</si>
  <si>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</si>
  <si>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</si>
  <si>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</si>
  <si>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</si>
  <si>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</si>
  <si>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</si>
  <si>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</si>
  <si>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</si>
  <si>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</si>
  <si>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</si>
  <si>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</si>
  <si>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</si>
  <si>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</si>
  <si>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</si>
  <si>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</si>
  <si>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</si>
  <si>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</si>
  <si>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</si>
  <si>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</si>
  <si>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</si>
  <si>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</si>
  <si>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</si>
  <si>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</si>
  <si>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</si>
  <si>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</si>
  <si>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</si>
  <si>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</si>
  <si>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</si>
  <si>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</si>
  <si>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</si>
  <si>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</si>
  <si>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</si>
  <si>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</si>
  <si>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</si>
  <si>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</si>
  <si>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</si>
  <si>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</si>
  <si>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</si>
  <si>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</si>
  <si>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</si>
  <si>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</si>
  <si>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</si>
  <si>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</si>
  <si>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</si>
  <si>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</si>
  <si>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</si>
  <si>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</si>
  <si>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</si>
  <si>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</si>
  <si>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</si>
  <si>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</si>
  <si>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</si>
  <si>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</si>
  <si>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</si>
  <si>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</si>
  <si>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</si>
  <si>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</si>
  <si>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</si>
  <si>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</si>
  <si>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</si>
  <si>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</si>
  <si>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</si>
  <si>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</si>
  <si>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</si>
  <si>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</si>
  <si>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</si>
  <si>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</si>
  <si>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</si>
  <si>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</si>
  <si>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</si>
  <si>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</si>
  <si>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</si>
  <si>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</si>
  <si>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</si>
  <si>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</si>
  <si>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</si>
  <si>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</si>
  <si>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</si>
  <si>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</si>
  <si>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</si>
  <si>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</si>
  <si>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</si>
  <si>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</si>
  <si>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</si>
  <si>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</si>
  <si>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</si>
  <si>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</si>
  <si>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</si>
  <si>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</si>
  <si>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</si>
  <si>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</si>
  <si>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</si>
  <si>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</si>
  <si>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</si>
  <si>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</si>
  <si>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</si>
  <si>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</si>
  <si>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</si>
  <si>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</si>
  <si>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</si>
  <si>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</si>
  <si>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</si>
  <si>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</si>
  <si>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</si>
  <si>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</si>
  <si>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</si>
  <si>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</si>
  <si>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</si>
  <si>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</si>
  <si>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</si>
  <si>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</si>
  <si>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</si>
  <si>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</si>
  <si>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</si>
  <si>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</si>
  <si>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</si>
  <si>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</si>
  <si>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</si>
  <si>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</si>
  <si>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</si>
  <si>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</si>
  <si>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</si>
  <si>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</si>
  <si>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</si>
  <si>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</si>
  <si>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</si>
  <si>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</si>
  <si>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</si>
  <si>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</si>
  <si>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</si>
  <si>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</si>
  <si>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</si>
  <si>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</si>
  <si>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</si>
  <si>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</si>
  <si>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</si>
  <si>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</si>
  <si>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</si>
  <si>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</si>
  <si>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</si>
  <si>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</si>
  <si>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</si>
  <si>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</si>
  <si>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</si>
  <si>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</si>
  <si>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</si>
  <si>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</si>
  <si>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</si>
  <si>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</si>
  <si>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</si>
  <si>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</si>
  <si>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</si>
  <si>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</si>
  <si>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</si>
  <si>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</si>
  <si>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</si>
  <si>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</si>
  <si>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</si>
  <si>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</si>
  <si>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</si>
  <si>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</si>
  <si>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</si>
  <si>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</si>
  <si>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</si>
  <si>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</si>
  <si>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</si>
  <si>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</si>
  <si>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</si>
  <si>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</si>
  <si>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</si>
  <si>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</si>
  <si>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</si>
  <si>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</si>
  <si>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</si>
  <si>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</si>
  <si>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</si>
  <si>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</si>
  <si>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</si>
  <si>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</si>
  <si>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</si>
  <si>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</si>
  <si>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</si>
  <si>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</si>
  <si>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</si>
  <si>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</si>
  <si>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</si>
  <si>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</si>
  <si>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</si>
  <si>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</si>
  <si>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</si>
  <si>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</si>
  <si>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</si>
  <si>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</si>
  <si>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</si>
  <si>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</si>
  <si>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</si>
  <si>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</si>
  <si>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</si>
  <si>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</si>
  <si>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</si>
  <si>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</si>
  <si>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</si>
  <si>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</si>
  <si>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</si>
  <si>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</si>
  <si>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</si>
  <si>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</si>
  <si>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</si>
  <si>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</si>
  <si>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</si>
  <si>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</si>
  <si>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</si>
  <si>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</si>
  <si>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</si>
  <si>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</si>
  <si>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</si>
  <si>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</si>
  <si>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</si>
  <si>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</si>
  <si>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</si>
  <si>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</si>
  <si>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</si>
  <si>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</si>
  <si>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</si>
  <si>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</si>
  <si>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</si>
  <si>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</si>
  <si>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</si>
  <si>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</si>
  <si>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</si>
  <si>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</si>
  <si>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</si>
  <si>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</si>
  <si>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</si>
  <si>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</si>
  <si>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</si>
  <si>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</si>
  <si>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</si>
  <si>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</si>
  <si>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</si>
  <si>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</si>
  <si>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</si>
  <si>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</si>
  <si>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</si>
  <si>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</si>
  <si>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</si>
  <si>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</si>
  <si>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</si>
  <si>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</si>
  <si>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</si>
  <si>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</si>
  <si>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</si>
  <si>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</si>
  <si>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</si>
  <si>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</si>
  <si>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</si>
  <si>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</si>
  <si>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</si>
  <si>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</si>
  <si>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</si>
  <si>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</si>
  <si>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</si>
  <si>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</si>
  <si>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</si>
  <si>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</si>
  <si>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</si>
  <si>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</si>
  <si>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</si>
  <si>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</si>
  <si>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</si>
  <si>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</si>
  <si>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</si>
  <si>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</si>
  <si>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</si>
  <si>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</si>
  <si>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</si>
  <si>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</si>
  <si>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</si>
  <si>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</si>
  <si>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</si>
  <si>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</si>
  <si>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</si>
  <si>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</si>
  <si>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</si>
  <si>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</si>
  <si>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</si>
  <si>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</si>
  <si>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</si>
  <si>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</si>
  <si>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</si>
  <si>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</si>
  <si>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</si>
  <si>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</si>
  <si>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</si>
  <si>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</si>
  <si>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</si>
  <si>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</si>
  <si>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</si>
  <si>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</si>
  <si>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</si>
  <si>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</si>
  <si>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</si>
  <si>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</si>
  <si>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</si>
  <si>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</si>
  <si>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</si>
  <si>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</si>
  <si>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</si>
  <si>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</si>
  <si>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</si>
  <si>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</si>
  <si>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</si>
  <si>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</si>
  <si>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</si>
  <si>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</si>
  <si>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</si>
  <si>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</si>
  <si>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</si>
  <si>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</si>
  <si>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</si>
  <si>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</si>
  <si>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</si>
  <si>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</si>
  <si>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</si>
  <si>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</si>
  <si>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</si>
  <si>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</si>
  <si>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</si>
  <si>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</si>
  <si>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</si>
  <si>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</si>
  <si>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</si>
  <si>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</si>
  <si>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</si>
  <si>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</si>
  <si>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</si>
  <si>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</si>
  <si>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</si>
  <si>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</si>
  <si>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</si>
  <si>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</si>
  <si>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</si>
  <si>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</si>
  <si>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</si>
  <si>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</si>
  <si>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</si>
  <si>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</si>
  <si>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</si>
  <si>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</si>
  <si>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</si>
  <si>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</si>
  <si>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</si>
  <si>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</si>
  <si>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</si>
  <si>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</si>
  <si>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</si>
  <si>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</si>
  <si>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</si>
  <si>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</si>
  <si>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</si>
  <si>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</si>
  <si>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</si>
  <si>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</si>
  <si>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</si>
  <si>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</si>
  <si>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</si>
  <si>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</si>
  <si>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</si>
  <si>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</si>
  <si>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</si>
  <si>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</si>
  <si>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</si>
  <si>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</si>
  <si>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</si>
  <si>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</si>
  <si>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</si>
  <si>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</si>
  <si>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</si>
  <si>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</si>
  <si>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</si>
  <si>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</si>
  <si>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</si>
  <si>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</si>
  <si>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</si>
  <si>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</si>
  <si>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</si>
  <si>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</si>
  <si>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</si>
  <si>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</si>
  <si>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</si>
  <si>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</si>
  <si>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</si>
  <si>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</si>
  <si>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</si>
  <si>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</si>
  <si>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</si>
  <si>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</si>
  <si>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</si>
  <si>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</si>
  <si>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</si>
  <si>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</si>
  <si>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</si>
  <si>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</si>
  <si>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</si>
  <si>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</si>
  <si>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</si>
  <si>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</si>
  <si>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</si>
  <si>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</si>
  <si>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</si>
  <si>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</si>
  <si>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</si>
  <si>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</si>
  <si>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</si>
  <si>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</si>
  <si>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</si>
  <si>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</si>
  <si>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</si>
  <si>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</si>
  <si>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</si>
  <si>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</si>
  <si>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</si>
  <si>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</si>
  <si>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</si>
  <si>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</si>
  <si>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</si>
  <si>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</si>
  <si>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</si>
  <si>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</si>
  <si>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</si>
  <si>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</si>
  <si>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</si>
  <si>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</si>
  <si>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</si>
  <si>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</si>
  <si>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</si>
  <si>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</si>
  <si>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</si>
  <si>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</si>
  <si>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</si>
  <si>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</si>
  <si>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</si>
  <si>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</si>
  <si>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</si>
  <si>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</si>
  <si>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</si>
  <si>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</si>
  <si>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</si>
  <si>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</si>
  <si>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</si>
  <si>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</si>
  <si>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</si>
  <si>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</si>
  <si>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</si>
  <si>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</si>
  <si>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</si>
  <si>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</si>
  <si>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</si>
  <si>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</si>
  <si>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</si>
  <si>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</si>
  <si>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</si>
  <si>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</si>
  <si>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</si>
  <si>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</si>
  <si>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</si>
  <si>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</si>
  <si>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</si>
  <si>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</si>
  <si>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</si>
  <si>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</si>
  <si>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</si>
  <si>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</si>
  <si>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</si>
  <si>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</si>
  <si>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</si>
  <si>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</si>
  <si>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</si>
  <si>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</si>
  <si>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</si>
  <si>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</si>
  <si>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</si>
  <si>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</si>
  <si>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</si>
  <si>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</si>
  <si>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</si>
  <si>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</si>
  <si>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</si>
  <si>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</si>
  <si>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</si>
  <si>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</si>
  <si>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</si>
  <si>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</si>
  <si>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</si>
  <si>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</si>
  <si>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</si>
  <si>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</si>
  <si>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</si>
  <si>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</si>
  <si>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</si>
  <si>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</si>
  <si>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</si>
  <si>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</si>
  <si>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</si>
  <si>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</si>
  <si>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</si>
  <si>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</si>
  <si>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</si>
  <si>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</si>
  <si>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</si>
  <si>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</si>
  <si>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</si>
  <si>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</si>
  <si>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</si>
  <si>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</si>
  <si>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</si>
  <si>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</si>
  <si>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</si>
  <si>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</si>
  <si>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</si>
  <si>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</si>
  <si>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</si>
  <si>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</si>
  <si>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</si>
  <si>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</si>
  <si>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</si>
  <si>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</si>
  <si>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</si>
  <si>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</si>
  <si>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</si>
  <si>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</si>
  <si>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</si>
  <si>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</si>
  <si>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</si>
  <si>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</si>
  <si>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</si>
  <si>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</si>
  <si>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</si>
  <si>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</si>
  <si>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</si>
  <si>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</si>
  <si>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</si>
  <si>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</si>
  <si>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</si>
  <si>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</si>
  <si>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</si>
  <si>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</si>
  <si>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</si>
  <si>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</si>
  <si>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</si>
  <si>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</si>
  <si>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</si>
  <si>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</si>
  <si>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</si>
  <si>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</si>
  <si>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</si>
  <si>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</si>
  <si>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</si>
  <si>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</si>
  <si>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</si>
  <si>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</si>
  <si>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</si>
  <si>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</si>
  <si>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</si>
  <si>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</si>
  <si>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</si>
  <si>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</si>
  <si>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</si>
  <si>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</si>
  <si>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</si>
  <si>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</si>
  <si>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</si>
  <si>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</si>
  <si>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</si>
  <si>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</si>
  <si>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</si>
  <si>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</si>
  <si>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</si>
  <si>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</si>
  <si>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</si>
  <si>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</si>
  <si>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</si>
  <si>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</si>
  <si>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</si>
  <si>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</si>
  <si>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</si>
  <si>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</si>
  <si>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</si>
  <si>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</si>
  <si>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</si>
  <si>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</si>
  <si>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</si>
  <si>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</si>
  <si>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</si>
  <si>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</si>
  <si>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</si>
  <si>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</si>
  <si>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</si>
  <si>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</si>
  <si>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</si>
  <si>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</si>
  <si>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</si>
  <si>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</si>
  <si>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</si>
  <si>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</si>
  <si>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</si>
  <si>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</si>
  <si>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</si>
  <si>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</si>
  <si>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</si>
  <si>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</si>
  <si>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</si>
  <si>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</si>
  <si>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</si>
  <si>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</si>
  <si>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</si>
  <si>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</si>
  <si>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</si>
  <si>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</si>
  <si>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</si>
  <si>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</si>
  <si>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</si>
  <si>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</si>
  <si>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</si>
  <si>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</si>
  <si>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</si>
  <si>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</si>
  <si>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</si>
  <si>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</si>
  <si>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</si>
  <si>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</si>
  <si>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</si>
  <si>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</si>
  <si>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</si>
  <si>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</si>
  <si>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</si>
  <si>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</si>
  <si>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</si>
  <si>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</si>
  <si>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</si>
  <si>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</si>
  <si>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</si>
  <si>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</si>
  <si>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</si>
  <si>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</si>
  <si>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</si>
  <si>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</si>
  <si>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</si>
  <si>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</si>
  <si>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</si>
  <si>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</si>
  <si>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</si>
  <si>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</si>
  <si>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</si>
  <si>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</si>
  <si>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</si>
  <si>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</si>
  <si>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</si>
  <si>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</si>
  <si>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</si>
  <si>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</si>
  <si>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</si>
  <si>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</si>
  <si>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</si>
  <si>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</si>
  <si>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</si>
  <si>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</si>
  <si>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</si>
  <si>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</si>
  <si>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</si>
  <si>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</si>
  <si>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</si>
  <si>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</si>
  <si>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</si>
  <si>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</si>
  <si>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</si>
  <si>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</si>
  <si>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</si>
  <si>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</si>
  <si>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</si>
  <si>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</si>
  <si>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</si>
  <si>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</si>
  <si>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</si>
  <si>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</si>
  <si>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</si>
  <si>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</si>
  <si>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</si>
  <si>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</si>
  <si>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</si>
  <si>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</si>
  <si>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</si>
  <si>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</si>
  <si>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</si>
  <si>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</si>
  <si>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</si>
  <si>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</si>
  <si>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</si>
  <si>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</si>
  <si>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</si>
  <si>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</si>
  <si>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</si>
  <si>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</si>
  <si>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</si>
  <si>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</si>
  <si>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</si>
  <si>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</si>
  <si>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</si>
  <si>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</si>
  <si>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</si>
  <si>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</si>
  <si>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</si>
  <si>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</si>
  <si>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</si>
  <si>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</si>
  <si>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</si>
  <si>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</si>
  <si>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</si>
  <si>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</si>
  <si>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</si>
  <si>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</si>
  <si>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</si>
  <si>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</si>
  <si>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</si>
  <si>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</si>
  <si>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</si>
  <si>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</si>
  <si>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</si>
  <si>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</si>
  <si>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</si>
  <si>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</si>
  <si>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</si>
  <si>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</si>
  <si>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</si>
  <si>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</si>
  <si>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</si>
  <si>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</si>
  <si>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</si>
  <si>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</si>
  <si>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</si>
  <si>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</si>
  <si>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</si>
  <si>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</si>
  <si>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</si>
  <si>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</si>
  <si>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</si>
  <si>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</si>
  <si>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</si>
  <si>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</si>
  <si>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</si>
  <si>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</si>
  <si>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</si>
  <si>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</si>
  <si>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</si>
  <si>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</si>
  <si>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</si>
  <si>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</si>
  <si>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</si>
  <si>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</si>
  <si>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</si>
  <si>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</si>
  <si>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</si>
  <si>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</si>
  <si>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</si>
  <si>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</si>
  <si>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</si>
  <si>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</si>
  <si>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</si>
  <si>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</si>
  <si>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</si>
  <si>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</si>
  <si>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</si>
  <si>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</si>
  <si>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</si>
  <si>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</si>
  <si>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</si>
  <si>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</si>
  <si>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</si>
  <si>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</si>
  <si>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</si>
  <si>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</si>
  <si>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</si>
  <si>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</si>
  <si>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</si>
  <si>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</si>
  <si>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</si>
  <si>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</si>
  <si>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</si>
  <si>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</si>
  <si>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</si>
  <si>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</si>
  <si>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</si>
  <si>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</si>
  <si>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</si>
  <si>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</si>
  <si>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</si>
  <si>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</si>
  <si>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</si>
  <si>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</si>
  <si>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</si>
  <si>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</si>
  <si>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</si>
  <si>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</si>
  <si>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</si>
  <si>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</si>
  <si>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</si>
  <si>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</si>
  <si>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</si>
  <si>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</si>
  <si>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</si>
  <si>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</si>
  <si>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</si>
  <si>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</si>
  <si>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</si>
  <si>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</si>
  <si>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</si>
  <si>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</si>
  <si>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</si>
  <si>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</si>
  <si>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</si>
  <si>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</si>
  <si>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</si>
  <si>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</si>
  <si>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</si>
  <si>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</si>
  <si>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</si>
  <si>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</si>
  <si>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</si>
  <si>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</si>
  <si>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</si>
  <si>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</si>
  <si>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</si>
  <si>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</si>
  <si>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</si>
  <si>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</si>
  <si>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</si>
  <si>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</si>
  <si>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</si>
  <si>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</si>
  <si>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</si>
  <si>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</si>
  <si>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</si>
  <si>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</si>
  <si>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</si>
  <si>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</si>
  <si>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</si>
  <si>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</si>
  <si>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</si>
  <si>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</si>
  <si>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</si>
  <si>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</si>
  <si>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</si>
  <si>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</si>
  <si>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</si>
  <si>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</si>
  <si>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</si>
  <si>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</si>
  <si>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</si>
  <si>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</si>
  <si>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</si>
  <si>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</si>
  <si>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</si>
  <si>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</si>
  <si>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</si>
  <si>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</si>
  <si>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</si>
  <si>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</si>
  <si>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</si>
  <si>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</si>
  <si>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</si>
  <si>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</si>
  <si>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</si>
  <si>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</si>
  <si>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</si>
  <si>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</si>
  <si>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</si>
  <si>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</si>
  <si>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</si>
  <si>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</si>
  <si>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</si>
  <si>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</si>
  <si>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</si>
  <si>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</si>
  <si>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</si>
  <si>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</si>
  <si>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</si>
  <si>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</si>
  <si>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</si>
  <si>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</si>
  <si>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</si>
  <si>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</si>
  <si>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</si>
  <si>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</si>
  <si>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</si>
  <si>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</si>
  <si>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</si>
  <si>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</si>
  <si>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</si>
  <si>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</si>
  <si>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</si>
  <si>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</si>
  <si>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</si>
  <si>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</si>
  <si>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</si>
  <si>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</si>
  <si>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</si>
  <si>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</si>
  <si>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</si>
  <si>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</si>
  <si>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</si>
  <si>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</si>
  <si>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</si>
  <si>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</si>
  <si>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</si>
  <si>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</si>
  <si>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</si>
  <si>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</si>
  <si>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</si>
  <si>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</si>
  <si>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</si>
  <si>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</si>
  <si>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</si>
  <si>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</si>
  <si>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</si>
  <si>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</si>
  <si>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</si>
  <si>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</si>
  <si>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</si>
  <si>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</si>
  <si>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</si>
  <si>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</si>
  <si>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</si>
  <si>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</si>
  <si>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</si>
  <si>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</si>
  <si>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</si>
  <si>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</si>
  <si>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</si>
  <si>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</si>
  <si>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</si>
  <si>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</si>
  <si>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</si>
  <si>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</si>
  <si>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</si>
  <si>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</si>
  <si>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</si>
  <si>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</si>
  <si>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</si>
  <si>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</si>
  <si>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</si>
  <si>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</si>
  <si>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</si>
  <si>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</si>
  <si>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</si>
  <si>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</si>
  <si>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</si>
  <si>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</si>
  <si>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</si>
  <si>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</si>
  <si>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</si>
  <si>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</si>
  <si>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</si>
  <si>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</si>
  <si>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</si>
  <si>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</si>
  <si>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</si>
  <si>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</si>
  <si>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</si>
  <si>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</si>
  <si>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</si>
  <si>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</si>
  <si>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</si>
  <si>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</si>
  <si>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</si>
  <si>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</si>
  <si>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</si>
  <si>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</si>
  <si>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</si>
  <si>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</si>
  <si>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</si>
  <si>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</si>
  <si>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</si>
  <si>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</si>
  <si>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</si>
  <si>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</si>
  <si>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</si>
  <si>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</si>
  <si>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</si>
  <si>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</si>
  <si>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</si>
  <si>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</si>
  <si>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</si>
  <si>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</si>
  <si>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</si>
  <si>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</si>
  <si>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</si>
  <si>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</si>
  <si>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</si>
  <si>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</si>
  <si>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</si>
  <si>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</si>
  <si>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</si>
  <si>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</si>
  <si>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</si>
  <si>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</si>
  <si>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</si>
  <si>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</si>
  <si>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</si>
  <si>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</si>
  <si>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</si>
  <si>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</si>
  <si>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</si>
  <si>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</si>
  <si>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</si>
  <si>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</si>
  <si>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</si>
  <si>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</si>
  <si>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</si>
  <si>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</si>
  <si>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</si>
  <si>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</si>
  <si>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</si>
  <si>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</si>
  <si>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</si>
  <si>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</si>
  <si>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</si>
  <si>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</si>
  <si>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</si>
  <si>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</si>
  <si>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</si>
  <si>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</si>
  <si>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</si>
  <si>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</si>
  <si>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</si>
  <si>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</si>
  <si>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</si>
  <si>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</si>
  <si>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</si>
  <si>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</si>
  <si>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</si>
  <si>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</si>
  <si>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</si>
  <si>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</si>
  <si>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</si>
  <si>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</si>
  <si>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</si>
  <si>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</si>
  <si>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</si>
  <si>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</si>
  <si>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</si>
  <si>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</si>
  <si>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</si>
  <si>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</si>
  <si>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</si>
  <si>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</si>
  <si>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</si>
  <si>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</si>
  <si>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</si>
  <si>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</si>
  <si>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</si>
  <si>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</si>
  <si>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</si>
  <si>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</si>
  <si>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</si>
  <si>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</si>
  <si>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</si>
  <si>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</si>
  <si>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</si>
  <si>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</si>
  <si>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</si>
  <si>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</si>
  <si>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</si>
  <si>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</si>
  <si>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</si>
  <si>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</si>
  <si>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</si>
  <si>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</si>
  <si>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</si>
  <si>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</si>
  <si>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</si>
  <si>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</si>
  <si>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</si>
  <si>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</si>
  <si>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</si>
  <si>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</si>
  <si>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</si>
  <si>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</si>
  <si>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</si>
  <si>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</si>
  <si>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</si>
  <si>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</si>
  <si>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</si>
  <si>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</si>
  <si>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</si>
  <si>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</si>
  <si>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</si>
  <si>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</si>
  <si>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</si>
  <si>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</si>
  <si>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</si>
  <si>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</si>
  <si>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</si>
  <si>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</si>
  <si>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</si>
  <si>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</si>
  <si>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</si>
  <si>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</si>
  <si>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</si>
  <si>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</si>
  <si>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</si>
  <si>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</si>
  <si>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</si>
  <si>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</si>
  <si>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</si>
  <si>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</si>
  <si>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</si>
  <si>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</si>
  <si>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</si>
  <si>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</si>
  <si>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</si>
  <si>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</si>
  <si>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</si>
  <si>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</si>
  <si>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</si>
  <si>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</si>
  <si>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</si>
  <si>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</si>
  <si>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</si>
  <si>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</si>
  <si>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</si>
  <si>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</si>
  <si>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</si>
  <si>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</si>
  <si>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</si>
  <si>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</si>
  <si>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</si>
  <si>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</si>
  <si>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</si>
  <si>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</si>
  <si>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</si>
  <si>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</si>
  <si>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</si>
  <si>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</si>
  <si>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</si>
  <si>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</si>
  <si>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</si>
  <si>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</si>
  <si>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</si>
  <si>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</si>
  <si>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</si>
  <si>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</si>
  <si>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</si>
  <si>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</si>
  <si>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</si>
  <si>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</si>
  <si>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</si>
  <si>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</si>
  <si>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</si>
  <si>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</si>
  <si>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</si>
  <si>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</si>
  <si>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</si>
  <si>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</si>
  <si>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</si>
  <si>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</si>
  <si>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</si>
  <si>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</si>
  <si>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</si>
  <si>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</si>
  <si>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</si>
  <si>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</si>
  <si>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</si>
  <si>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</si>
  <si>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</si>
  <si>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</si>
  <si>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</si>
  <si>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</si>
  <si>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</si>
  <si>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</si>
  <si>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</si>
  <si>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</si>
  <si>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</si>
  <si>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</si>
  <si>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</si>
  <si>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</si>
  <si>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</si>
  <si>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</si>
  <si>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</si>
  <si>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</si>
  <si>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</si>
  <si>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</si>
  <si>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</si>
  <si>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</si>
  <si>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</si>
  <si>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</si>
  <si>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</si>
  <si>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</si>
  <si>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</si>
  <si>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</si>
  <si>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</si>
  <si>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</si>
  <si>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</si>
  <si>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</si>
  <si>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</si>
  <si>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</si>
  <si>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</si>
  <si>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</si>
  <si>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</si>
  <si>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</si>
  <si>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</si>
  <si>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</si>
  <si>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</si>
  <si>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</si>
  <si>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</si>
  <si>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</si>
  <si>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</si>
  <si>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</si>
  <si>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</si>
  <si>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</si>
  <si>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</si>
  <si>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</si>
  <si>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</si>
  <si>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</si>
  <si>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</si>
  <si>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</si>
  <si>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</si>
  <si>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</si>
  <si>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</si>
  <si>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</si>
  <si>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</si>
  <si>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</si>
  <si>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</si>
  <si>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</si>
  <si>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</si>
  <si>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</si>
  <si>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</si>
  <si>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</si>
  <si>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</si>
  <si>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</si>
  <si>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</si>
  <si>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</si>
  <si>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</si>
  <si>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</si>
  <si>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</si>
  <si>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</si>
  <si>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</si>
  <si>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</si>
  <si>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</si>
  <si>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</si>
  <si>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</si>
  <si>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</si>
  <si>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</si>
  <si>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</si>
  <si>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</si>
  <si>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</si>
  <si>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</si>
  <si>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</si>
  <si>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</si>
  <si>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</si>
  <si>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</si>
  <si>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</si>
  <si>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</si>
  <si>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</si>
  <si>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</si>
  <si>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</si>
  <si>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</si>
  <si>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</si>
  <si>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</si>
  <si>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</si>
  <si>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</si>
  <si>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</si>
  <si>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</si>
  <si>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</si>
  <si>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</si>
  <si>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</si>
  <si>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</si>
  <si>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</si>
  <si>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</si>
  <si>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</si>
  <si>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</si>
  <si>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</si>
  <si>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</si>
  <si>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</si>
  <si>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</si>
  <si>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</si>
  <si>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</si>
  <si>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</si>
  <si>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</si>
  <si>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</si>
  <si>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</si>
  <si>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</si>
  <si>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</si>
  <si>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</si>
  <si>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</si>
  <si>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</si>
  <si>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</si>
  <si>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</si>
  <si>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</si>
  <si>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</si>
  <si>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</si>
  <si>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</si>
  <si>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</si>
  <si>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</si>
  <si>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</si>
  <si>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</si>
  <si>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</si>
  <si>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</si>
  <si>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</si>
  <si>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</si>
  <si>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</si>
  <si>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</si>
  <si>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</si>
  <si>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</si>
  <si>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</si>
  <si>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</si>
  <si>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</si>
  <si>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</si>
  <si>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</si>
  <si>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</si>
  <si>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</si>
  <si>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</si>
  <si>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</si>
  <si>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</si>
  <si>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</si>
  <si>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</si>
  <si>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</si>
  <si>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</si>
  <si>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</si>
  <si>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</si>
  <si>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</si>
  <si>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</si>
  <si>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</si>
  <si>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</si>
  <si>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</si>
  <si>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</si>
  <si>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</si>
  <si>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</si>
  <si>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</si>
  <si>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</si>
  <si>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</si>
  <si>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</si>
  <si>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</si>
  <si>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</si>
  <si>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</si>
  <si>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</si>
  <si>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</si>
  <si>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</si>
  <si>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</si>
  <si>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</si>
  <si>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</si>
  <si>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</si>
  <si>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</si>
  <si>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</si>
  <si>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</si>
  <si>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</si>
  <si>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</si>
  <si>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</si>
  <si>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</si>
  <si>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</si>
  <si>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</si>
  <si>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</si>
  <si>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</si>
  <si>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</si>
  <si>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</si>
  <si>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</si>
  <si>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</si>
  <si>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</si>
  <si>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</si>
  <si>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</si>
  <si>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</si>
  <si>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</si>
  <si>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</si>
  <si>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</si>
  <si>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</si>
  <si>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</si>
  <si>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</si>
  <si>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</si>
  <si>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</si>
  <si>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</si>
  <si>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</si>
  <si>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</si>
  <si>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</si>
  <si>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</si>
  <si>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</si>
  <si>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</si>
  <si>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</si>
  <si>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</si>
  <si>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</si>
  <si>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</si>
  <si>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</si>
  <si>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</si>
  <si>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</si>
  <si>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</si>
  <si>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</si>
  <si>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</si>
  <si>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</si>
  <si>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</si>
  <si>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</si>
  <si>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</si>
  <si>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</si>
  <si>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</si>
  <si>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</si>
  <si>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</si>
  <si>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</si>
  <si>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</si>
  <si>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</si>
  <si>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</si>
  <si>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</si>
  <si>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</si>
  <si>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</si>
  <si>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</si>
  <si>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</si>
  <si>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</si>
  <si>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</si>
  <si>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</si>
  <si>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</si>
  <si>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</si>
  <si>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</si>
  <si>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</si>
  <si>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</si>
  <si>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</si>
  <si>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</si>
  <si>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</si>
  <si>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</si>
  <si>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</si>
  <si>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</si>
  <si>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</si>
  <si>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</si>
  <si>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</si>
  <si>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</si>
  <si>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</si>
  <si>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</si>
  <si>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</si>
  <si>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</si>
  <si>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</si>
  <si>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</si>
  <si>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</si>
  <si>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</si>
  <si>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</si>
  <si>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</si>
  <si>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</si>
  <si>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</si>
  <si>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</si>
  <si>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</si>
  <si>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</si>
  <si>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</si>
  <si>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</si>
  <si>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</si>
  <si>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</si>
  <si>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</si>
  <si>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</si>
  <si>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</si>
  <si>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</si>
  <si>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</si>
  <si>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</si>
  <si>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</si>
  <si>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</si>
  <si>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</si>
  <si>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</si>
  <si>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</si>
  <si>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</si>
  <si>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</si>
  <si>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</si>
  <si>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</si>
  <si>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</si>
  <si>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</si>
  <si>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</si>
  <si>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</si>
  <si>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</si>
  <si>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</si>
  <si>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</si>
  <si>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</si>
  <si>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</si>
  <si>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</si>
  <si>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</si>
  <si>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</si>
  <si>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</si>
  <si>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</si>
  <si>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</si>
  <si>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</si>
  <si>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</si>
  <si>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</si>
  <si>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</si>
  <si>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</si>
  <si>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</si>
  <si>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</si>
  <si>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</si>
  <si>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</si>
  <si>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</si>
  <si>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</si>
  <si>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</si>
  <si>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</si>
  <si>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</si>
  <si>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</si>
  <si>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</si>
  <si>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</si>
  <si>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</si>
  <si>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</si>
  <si>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</si>
  <si>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</si>
  <si>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</si>
  <si>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</si>
  <si>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</si>
  <si>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</si>
  <si>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</si>
  <si>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</si>
  <si>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</si>
  <si>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</si>
  <si>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</si>
  <si>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</si>
  <si>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</si>
  <si>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</si>
  <si>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</si>
  <si>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</si>
  <si>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</si>
  <si>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</si>
  <si>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</si>
  <si>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</si>
  <si>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</si>
  <si>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</si>
  <si>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</si>
  <si>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</si>
  <si>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</si>
  <si>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</si>
  <si>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</si>
  <si>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</si>
  <si>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</si>
  <si>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</si>
  <si>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</si>
  <si>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</si>
  <si>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</si>
  <si>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</si>
  <si>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</si>
  <si>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</si>
  <si>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</si>
  <si>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</si>
  <si>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</si>
  <si>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</si>
  <si>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</si>
  <si>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</si>
  <si>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</si>
  <si>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</si>
  <si>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</si>
  <si>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</si>
  <si>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</si>
  <si>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</si>
  <si>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</si>
  <si>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</si>
  <si>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</si>
  <si>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</si>
  <si>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</si>
  <si>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</si>
  <si>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</si>
  <si>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</si>
  <si>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</si>
  <si>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</si>
  <si>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</si>
  <si>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</si>
  <si>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</si>
  <si>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</si>
  <si>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</si>
  <si>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</si>
  <si>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</si>
  <si>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</si>
  <si>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</si>
  <si>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</si>
  <si>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</si>
  <si>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</si>
  <si>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</si>
  <si>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</si>
  <si>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</si>
  <si>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</si>
  <si>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</si>
  <si>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</si>
  <si>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</si>
  <si>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</si>
  <si>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</si>
  <si>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</si>
  <si>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</si>
  <si>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</si>
  <si>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</si>
  <si>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</si>
  <si>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</si>
  <si>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</si>
  <si>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</si>
  <si>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</si>
  <si>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</si>
  <si>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</si>
  <si>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</si>
  <si>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</si>
  <si>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</si>
  <si>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</si>
  <si>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</si>
  <si>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</si>
  <si>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</si>
  <si>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</si>
  <si>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</si>
  <si>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</si>
  <si>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</si>
  <si>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</si>
  <si>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</si>
  <si>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</si>
  <si>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</si>
  <si>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</si>
  <si>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</si>
  <si>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</si>
  <si>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</si>
  <si>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</si>
  <si>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</si>
  <si>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</si>
  <si>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</si>
  <si>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</si>
  <si>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</si>
  <si>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</si>
  <si>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</si>
  <si>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</si>
  <si>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</si>
  <si>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</si>
  <si>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</si>
  <si>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</si>
  <si>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</si>
  <si>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</si>
  <si>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</si>
  <si>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</si>
  <si>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</si>
  <si>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</si>
  <si>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</si>
  <si>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</si>
  <si>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</si>
  <si>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</si>
  <si>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</si>
  <si>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</si>
  <si>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</si>
  <si>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</si>
  <si>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</si>
  <si>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</si>
  <si>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</si>
  <si>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</si>
  <si>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</si>
  <si>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</si>
  <si>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</si>
  <si>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</si>
  <si>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</si>
  <si>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</si>
  <si>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</si>
  <si>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</si>
  <si>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</si>
  <si>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</si>
  <si>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</si>
  <si>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</si>
  <si>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</si>
  <si>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</si>
  <si>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</si>
  <si>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</si>
  <si>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</si>
  <si>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</si>
  <si>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</si>
  <si>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</si>
  <si>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</si>
  <si>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</si>
  <si>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</si>
  <si>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</si>
  <si>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</si>
  <si>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</si>
  <si>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</si>
  <si>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</si>
  <si>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</si>
  <si>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</si>
  <si>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</si>
  <si>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</si>
  <si>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</si>
  <si>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</si>
  <si>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</si>
  <si>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</si>
  <si>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</si>
  <si>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</si>
  <si>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</si>
  <si>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</si>
  <si>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</si>
  <si>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</si>
  <si>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</si>
  <si>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</si>
  <si>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</si>
  <si>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</si>
  <si>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</si>
  <si>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</si>
  <si>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</si>
  <si>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</si>
  <si>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</si>
  <si>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</si>
  <si>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</si>
  <si>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</si>
  <si>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</si>
  <si>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</si>
  <si>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</si>
  <si>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</si>
  <si>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</si>
  <si>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</si>
  <si>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</si>
  <si>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</si>
  <si>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</si>
  <si>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</si>
  <si>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</si>
  <si>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</si>
  <si>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</si>
  <si>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</si>
  <si>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</si>
  <si>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</si>
  <si>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</si>
  <si>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</si>
  <si>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</si>
  <si>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</si>
  <si>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</si>
  <si>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</si>
  <si>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</si>
  <si>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</si>
  <si>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</si>
  <si>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</si>
  <si>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</si>
  <si>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</si>
  <si>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</si>
  <si>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</si>
  <si>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</si>
  <si>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</si>
  <si>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</si>
  <si>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</si>
  <si>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</si>
  <si>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</si>
  <si>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</si>
  <si>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</si>
  <si>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</si>
  <si>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</si>
  <si>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</si>
  <si>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</si>
  <si>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</si>
  <si>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</si>
  <si>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</si>
  <si>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</si>
  <si>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</si>
  <si>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</si>
  <si>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</si>
  <si>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</si>
  <si>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</si>
  <si>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</si>
  <si>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</si>
  <si>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</si>
  <si>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</si>
  <si>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</si>
  <si>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</si>
  <si>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</si>
  <si>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</si>
  <si>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</si>
  <si>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</si>
  <si>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</si>
  <si>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</si>
  <si>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</si>
  <si>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</si>
  <si>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</si>
  <si>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</si>
  <si>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</si>
  <si>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</si>
  <si>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</si>
  <si>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</si>
  <si>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</si>
  <si>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</si>
  <si>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</si>
  <si>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</si>
  <si>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</si>
  <si>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</si>
  <si>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</si>
  <si>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</si>
  <si>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</si>
  <si>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</si>
  <si>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</si>
  <si>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</si>
  <si>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</si>
  <si>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</si>
  <si>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</si>
  <si>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</si>
  <si>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</si>
  <si>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</si>
  <si>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</si>
  <si>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</si>
  <si>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</si>
  <si>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</si>
  <si>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</si>
  <si>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</si>
  <si>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</si>
  <si>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</si>
  <si>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</si>
  <si>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</si>
  <si>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</si>
  <si>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</si>
  <si>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</si>
  <si>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</si>
  <si>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</si>
  <si>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</si>
  <si>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</si>
  <si>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</si>
  <si>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</si>
  <si>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</si>
  <si>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</si>
  <si>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</si>
  <si>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</si>
  <si>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</si>
  <si>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</si>
  <si>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</si>
  <si>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</si>
  <si>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</si>
  <si>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</si>
  <si>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</si>
  <si>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</si>
  <si>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</si>
  <si>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</si>
  <si>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</si>
  <si>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</si>
  <si>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</si>
  <si>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</si>
  <si>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</si>
  <si>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</si>
  <si>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</si>
  <si>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</si>
  <si>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</si>
  <si>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</si>
  <si>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</si>
  <si>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</si>
  <si>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</si>
  <si>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</si>
  <si>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</si>
  <si>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</si>
  <si>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</si>
  <si>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</si>
  <si>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</si>
  <si>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</si>
  <si>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</si>
  <si>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</si>
  <si>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</si>
  <si>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</si>
  <si>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</si>
  <si>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</si>
  <si>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</si>
  <si>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</si>
  <si>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</si>
  <si>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</si>
  <si>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</si>
  <si>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</si>
  <si>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</si>
  <si>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</si>
  <si>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</si>
  <si>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</si>
  <si>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</si>
  <si>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</si>
  <si>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</si>
  <si>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</si>
  <si>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</si>
  <si>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</si>
  <si>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</si>
  <si>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</si>
  <si>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</si>
  <si>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</si>
  <si>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</si>
  <si>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</si>
  <si>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</si>
  <si>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</si>
  <si>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</si>
  <si>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</si>
  <si>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</si>
  <si>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</si>
  <si>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</si>
  <si>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</si>
  <si>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</si>
  <si>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</si>
  <si>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</si>
  <si>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</si>
  <si>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</si>
  <si>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</si>
  <si>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</si>
  <si>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</si>
  <si>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</si>
  <si>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</si>
  <si>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</si>
  <si>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</si>
  <si>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</si>
  <si>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</si>
  <si>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</si>
  <si>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</si>
  <si>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</si>
  <si>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</si>
  <si>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</si>
  <si>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</si>
  <si>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</si>
  <si>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</si>
  <si>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</si>
  <si>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</si>
  <si>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</si>
  <si>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</si>
  <si>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</si>
  <si>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</si>
  <si>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</si>
  <si>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</si>
  <si>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</si>
  <si>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</si>
  <si>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</si>
  <si>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</si>
  <si>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</si>
  <si>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</si>
  <si>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</si>
  <si>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</si>
  <si>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</si>
  <si>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</si>
  <si>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</si>
  <si>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</si>
  <si>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</si>
  <si>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</si>
  <si>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</si>
  <si>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</si>
  <si>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</si>
  <si>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</si>
  <si>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</si>
  <si>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</si>
  <si>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</si>
  <si>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</si>
  <si>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</si>
  <si>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</si>
  <si>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</si>
  <si>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</si>
  <si>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</si>
  <si>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</si>
  <si>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</si>
  <si>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</si>
  <si>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</si>
  <si>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</si>
  <si>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</si>
  <si>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</si>
  <si>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</si>
  <si>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</si>
  <si>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</si>
  <si>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</si>
  <si>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</si>
  <si>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</si>
  <si>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</si>
  <si>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</si>
  <si>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</si>
  <si>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</si>
  <si>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</si>
  <si>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</si>
  <si>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</si>
  <si>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</si>
  <si>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</si>
  <si>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</si>
  <si>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</si>
  <si>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</si>
  <si>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</si>
  <si>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</si>
  <si>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</si>
  <si>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</si>
  <si>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</si>
  <si>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</si>
  <si>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</si>
  <si>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</si>
  <si>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</si>
  <si>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</si>
  <si>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</si>
  <si>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</si>
  <si>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</si>
  <si>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</si>
  <si>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</si>
  <si>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</si>
  <si>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</si>
  <si>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</si>
  <si>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</si>
  <si>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</si>
  <si>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</si>
  <si>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</si>
  <si>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</si>
  <si>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</si>
  <si>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</si>
  <si>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</si>
  <si>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</si>
  <si>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</si>
  <si>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</si>
  <si>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</si>
  <si>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</si>
  <si>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</si>
  <si>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</si>
  <si>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</si>
  <si>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</si>
  <si>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</si>
  <si>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</si>
  <si>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</si>
  <si>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</si>
  <si>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</si>
  <si>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</si>
  <si>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</si>
  <si>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</si>
  <si>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</si>
  <si>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</si>
  <si>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</si>
  <si>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</si>
  <si>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</si>
  <si>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</si>
  <si>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</si>
  <si>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</si>
  <si>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</si>
  <si>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</si>
  <si>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</si>
  <si>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</si>
  <si>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</si>
  <si>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</si>
  <si>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</si>
  <si>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</si>
  <si>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</si>
  <si>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</si>
  <si>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</si>
  <si>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</si>
  <si>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</si>
  <si>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</si>
  <si>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</si>
  <si>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</si>
  <si>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</si>
  <si>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</si>
  <si>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</si>
  <si>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</si>
  <si>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</si>
  <si>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</si>
  <si>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</si>
  <si>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</si>
  <si>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</si>
  <si>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</si>
  <si>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</si>
  <si>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</si>
  <si>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</si>
  <si>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</si>
  <si>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</si>
  <si>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</si>
  <si>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</si>
  <si>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</si>
  <si>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</si>
  <si>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</si>
  <si>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</si>
  <si>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</si>
  <si>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</si>
  <si>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</si>
  <si>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</si>
  <si>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</si>
  <si>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</si>
  <si>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</si>
  <si>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</si>
  <si>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</si>
  <si>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</si>
  <si>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</si>
  <si>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</si>
  <si>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</si>
  <si>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</si>
  <si>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</si>
  <si>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</si>
  <si>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</si>
  <si>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</si>
  <si>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</si>
  <si>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</si>
  <si>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</si>
  <si>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</si>
  <si>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</si>
  <si>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</si>
  <si>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</si>
  <si>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</si>
  <si>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</si>
  <si>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</si>
  <si>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</si>
  <si>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</si>
  <si>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</si>
  <si>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</si>
  <si>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</si>
  <si>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</si>
  <si>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</si>
  <si>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</si>
  <si>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</si>
  <si>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</si>
  <si>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</si>
  <si>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</si>
  <si>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</si>
  <si>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</si>
  <si>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</si>
  <si>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</si>
  <si>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</si>
  <si>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</si>
  <si>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</si>
  <si>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</si>
  <si>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</si>
  <si>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</si>
  <si>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</si>
  <si>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</si>
  <si>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</si>
  <si>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</si>
  <si>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</si>
  <si>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</si>
  <si>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</si>
  <si>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</si>
  <si>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</si>
  <si>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</si>
  <si>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</si>
  <si>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</si>
  <si>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</si>
  <si>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</si>
  <si>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</si>
  <si>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</si>
  <si>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</si>
  <si>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</si>
  <si>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</si>
  <si>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</si>
  <si>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</si>
  <si>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</si>
  <si>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</si>
  <si>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</si>
  <si>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</si>
  <si>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</si>
  <si>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</si>
  <si>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</si>
  <si>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</si>
  <si>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</si>
  <si>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</si>
  <si>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</si>
  <si>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</si>
  <si>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</si>
  <si>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</si>
  <si>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</si>
  <si>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</si>
  <si>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</si>
  <si>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</si>
  <si>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</si>
  <si>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</si>
  <si>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</si>
  <si>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</si>
  <si>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</si>
  <si>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</si>
  <si>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</si>
  <si>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</si>
  <si>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</si>
  <si>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</si>
  <si>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</si>
  <si>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</si>
  <si>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</si>
  <si>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</si>
  <si>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</si>
  <si>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</si>
  <si>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</si>
  <si>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</si>
  <si>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</si>
  <si>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</si>
  <si>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</si>
  <si>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</si>
  <si>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</si>
  <si>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</si>
  <si>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</si>
  <si>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</si>
  <si>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</si>
  <si>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</si>
  <si>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</si>
  <si>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</si>
  <si>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</si>
  <si>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</si>
  <si>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</si>
  <si>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</si>
  <si>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</si>
  <si>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</si>
  <si>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</si>
  <si>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</si>
  <si>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</si>
  <si>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</si>
  <si>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</si>
  <si>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</si>
  <si>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</si>
  <si>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</si>
  <si>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</si>
  <si>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</si>
  <si>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</si>
  <si>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</si>
  <si>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</si>
  <si>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</si>
  <si>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</si>
  <si>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</si>
  <si>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</si>
  <si>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</si>
  <si>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</si>
  <si>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</si>
  <si>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</si>
  <si>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</si>
  <si>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</si>
  <si>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</si>
  <si>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</si>
  <si>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</si>
  <si>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</si>
  <si>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</si>
  <si>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</si>
  <si>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</si>
  <si>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</si>
  <si>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</si>
  <si>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</si>
  <si>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</si>
  <si>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</si>
  <si>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</si>
  <si>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</si>
  <si>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</si>
  <si>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</si>
  <si>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</si>
  <si>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</si>
  <si>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</si>
  <si>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</si>
  <si>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</si>
  <si>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</si>
  <si>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</si>
  <si>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</si>
  <si>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</si>
  <si>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</si>
  <si>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</si>
  <si>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</si>
  <si>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</si>
  <si>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</si>
  <si>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</si>
  <si>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</si>
  <si>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</si>
  <si>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</si>
  <si>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</si>
  <si>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</si>
  <si>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</si>
  <si>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</si>
  <si>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</si>
  <si>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</si>
  <si>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</si>
  <si>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</si>
  <si>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</si>
  <si>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</si>
  <si>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</si>
  <si>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</si>
  <si>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</si>
  <si>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</si>
  <si>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</si>
  <si>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</si>
  <si>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</si>
  <si>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</si>
  <si>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</si>
  <si>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</si>
  <si>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</si>
  <si>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</si>
  <si>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</si>
  <si>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</si>
  <si>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</si>
  <si>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</si>
  <si>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</si>
  <si>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</si>
  <si>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</si>
  <si>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</si>
  <si>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</si>
  <si>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</si>
  <si>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</si>
  <si>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</si>
  <si>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</si>
  <si>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</si>
  <si>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</si>
  <si>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</si>
  <si>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</si>
  <si>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</si>
  <si>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</si>
  <si>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</si>
  <si>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</si>
  <si>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</si>
  <si>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</si>
  <si>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</si>
  <si>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</si>
  <si>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</si>
  <si>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</si>
  <si>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</si>
  <si>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</si>
  <si>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</si>
  <si>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</si>
  <si>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</si>
  <si>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</si>
  <si>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</si>
  <si>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</si>
  <si>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</si>
  <si>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</si>
  <si>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</si>
  <si>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</si>
  <si>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</si>
  <si>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</si>
  <si>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</si>
  <si>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</si>
  <si>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</si>
  <si>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</si>
  <si>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</si>
  <si>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</si>
  <si>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</si>
  <si>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</si>
  <si>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</si>
  <si>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</si>
  <si>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</si>
  <si>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</si>
  <si>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</si>
  <si>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</si>
  <si>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</si>
  <si>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</si>
  <si>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</si>
  <si>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</si>
  <si>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</si>
  <si>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</si>
  <si>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</si>
  <si>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</si>
  <si>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</si>
  <si>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</si>
  <si>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</si>
  <si>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</si>
  <si>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</si>
  <si>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</si>
  <si>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</si>
  <si>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</si>
  <si>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</si>
  <si>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</si>
  <si>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</si>
  <si>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</si>
  <si>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</si>
  <si>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</si>
  <si>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</si>
  <si>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</si>
  <si>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</si>
  <si>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</si>
  <si>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</si>
  <si>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</si>
  <si>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</si>
  <si>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</si>
  <si>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</si>
  <si>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</si>
  <si>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</si>
  <si>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</si>
  <si>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</si>
  <si>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</si>
  <si>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</si>
  <si>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</si>
  <si>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</si>
  <si>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</si>
  <si>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</si>
  <si>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</si>
  <si>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</si>
  <si>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</si>
  <si>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</si>
  <si>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</si>
  <si>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</si>
  <si>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</si>
  <si>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</si>
  <si>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</si>
  <si>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</si>
  <si>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</si>
  <si>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</si>
  <si>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</si>
  <si>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</si>
  <si>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</si>
  <si>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</si>
  <si>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</si>
  <si>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</si>
  <si>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</si>
  <si>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</si>
  <si>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</si>
  <si>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</si>
  <si>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</si>
  <si>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</si>
  <si>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</si>
  <si>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</si>
  <si>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</si>
  <si>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</si>
  <si>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</si>
  <si>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</si>
  <si>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</si>
  <si>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</si>
  <si>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</si>
  <si>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</si>
  <si>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</si>
  <si>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</si>
  <si>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</si>
  <si>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</si>
  <si>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</si>
  <si>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</si>
  <si>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</si>
  <si>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</si>
  <si>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</si>
  <si>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</si>
  <si>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</si>
  <si>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</si>
  <si>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</si>
  <si>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</si>
  <si>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</si>
  <si>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</si>
  <si>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</si>
  <si>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</si>
  <si>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</si>
  <si>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</si>
  <si>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</si>
  <si>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</si>
  <si>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</si>
  <si>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</si>
  <si>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</si>
  <si>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</si>
  <si>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</si>
  <si>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</si>
  <si>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</si>
  <si>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</si>
  <si>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</si>
  <si>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</si>
  <si>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</si>
  <si>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</si>
  <si>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</si>
  <si>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</si>
  <si>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</si>
  <si>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</si>
  <si>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</si>
  <si>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</si>
  <si>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</si>
  <si>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</si>
  <si>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</si>
  <si>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</si>
  <si>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</si>
  <si>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</si>
  <si>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</si>
  <si>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</si>
  <si>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</si>
  <si>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</si>
  <si>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</si>
  <si>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</si>
  <si>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</si>
  <si>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</si>
  <si>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</si>
  <si>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</si>
  <si>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</si>
  <si>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</si>
  <si>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</si>
  <si>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</si>
  <si>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</si>
  <si>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</si>
  <si>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</si>
  <si>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</si>
  <si>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</si>
  <si>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</si>
  <si>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</si>
  <si>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</si>
  <si>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</si>
  <si>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</si>
  <si>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</si>
  <si>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</si>
  <si>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</si>
  <si>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</si>
  <si>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</si>
  <si>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</si>
  <si>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</si>
  <si>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</si>
  <si>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</si>
  <si>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</si>
  <si>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</si>
  <si>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</si>
  <si>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</si>
  <si>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</si>
  <si>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</si>
  <si>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</si>
  <si>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</si>
  <si>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</si>
  <si>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</si>
  <si>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</si>
  <si>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</si>
  <si>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</si>
  <si>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</si>
  <si>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</si>
  <si>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</si>
  <si>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</si>
  <si>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</si>
  <si>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</si>
  <si>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</si>
  <si>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</si>
  <si>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</si>
  <si>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</si>
  <si>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</si>
  <si>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</si>
  <si>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</si>
  <si>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</si>
  <si>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</si>
  <si>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</si>
  <si>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</si>
  <si>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</si>
  <si>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</si>
  <si>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</si>
  <si>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</si>
  <si>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</si>
  <si>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</si>
  <si>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</si>
  <si>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</si>
  <si>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</si>
  <si>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</si>
  <si>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</si>
  <si>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</si>
  <si>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</si>
  <si>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</si>
  <si>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</si>
  <si>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</si>
  <si>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</si>
  <si>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</si>
  <si>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</si>
  <si>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</si>
  <si>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</si>
  <si>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</si>
  <si>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</si>
  <si>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</si>
  <si>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</si>
  <si>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</si>
  <si>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</si>
  <si>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</si>
  <si>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</si>
  <si>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</si>
  <si>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</si>
  <si>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</si>
  <si>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</si>
  <si>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</si>
  <si>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</si>
  <si>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</si>
  <si>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</si>
  <si>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</si>
  <si>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</si>
  <si>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</si>
  <si>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</si>
  <si>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</si>
  <si>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</si>
  <si>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</si>
  <si>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</si>
  <si>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</si>
  <si>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</si>
  <si>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</si>
  <si>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</si>
  <si>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</si>
  <si>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</si>
  <si>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</si>
  <si>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</si>
  <si>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</si>
  <si>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</si>
  <si>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</si>
  <si>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</si>
  <si>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</si>
  <si>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</si>
  <si>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</si>
  <si>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</si>
  <si>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</si>
  <si>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</si>
  <si>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</si>
  <si>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</si>
  <si>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</si>
  <si>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</si>
  <si>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</si>
  <si>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</si>
  <si>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</si>
  <si>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</si>
  <si>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</si>
  <si>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</si>
  <si>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</si>
  <si>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</si>
  <si>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</si>
  <si>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</si>
  <si>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</si>
  <si>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</si>
  <si>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</si>
  <si>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</si>
  <si>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</si>
  <si>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</si>
  <si>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</si>
  <si>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</si>
  <si>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</si>
  <si>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</si>
  <si>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</si>
  <si>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</si>
  <si>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</si>
  <si>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</si>
  <si>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</si>
  <si>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</si>
  <si>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</si>
  <si>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</si>
  <si>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</si>
  <si>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</si>
  <si>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</si>
  <si>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</si>
  <si>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</si>
  <si>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</si>
  <si>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</si>
  <si>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</si>
  <si>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</si>
  <si>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</si>
  <si>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</si>
  <si>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</si>
  <si>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</si>
  <si>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</si>
  <si>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</si>
  <si>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</si>
  <si>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</si>
  <si>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</si>
  <si>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</si>
  <si>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</si>
  <si>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</si>
  <si>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</si>
  <si>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</si>
  <si>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</si>
  <si>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</si>
  <si>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</si>
  <si>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</si>
  <si>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</si>
  <si>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</si>
  <si>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</si>
  <si>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</si>
  <si>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</si>
  <si>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</si>
  <si>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</si>
  <si>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</si>
  <si>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</si>
  <si>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</si>
  <si>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</si>
  <si>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</si>
  <si>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</si>
  <si>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</si>
  <si>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</si>
  <si>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</si>
  <si>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</si>
  <si>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</si>
  <si>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</si>
  <si>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</si>
  <si>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</si>
  <si>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</si>
  <si>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</si>
  <si>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</si>
  <si>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</si>
  <si>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</si>
  <si>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</si>
  <si>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</si>
  <si>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</si>
  <si>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</si>
  <si>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</si>
  <si>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</si>
  <si>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</si>
  <si>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</si>
  <si>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</si>
  <si>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</si>
  <si>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</si>
  <si>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</si>
  <si>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</si>
  <si>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</si>
  <si>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</si>
  <si>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</si>
  <si>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</si>
  <si>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</si>
  <si>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</si>
  <si>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</si>
  <si>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</si>
  <si>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</si>
  <si>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</si>
  <si>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</si>
  <si>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</si>
  <si>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</si>
  <si>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</si>
  <si>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</si>
  <si>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</si>
  <si>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</si>
  <si>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</si>
  <si>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</si>
  <si>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</si>
  <si>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</si>
  <si>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</si>
  <si>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</si>
  <si>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</si>
  <si>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</si>
  <si>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</si>
  <si>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</si>
  <si>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</si>
  <si>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</si>
  <si>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</si>
  <si>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</si>
  <si>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</si>
  <si>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</si>
  <si>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</si>
  <si>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</si>
  <si>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</si>
  <si>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</si>
  <si>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</si>
  <si>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</si>
  <si>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</si>
  <si>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</si>
  <si>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</si>
  <si>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</si>
  <si>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</si>
  <si>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</si>
  <si>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</si>
  <si>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</si>
  <si>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</si>
  <si>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</si>
  <si>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</si>
  <si>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</si>
  <si>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</si>
  <si>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</si>
  <si>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</si>
  <si>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</si>
  <si>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</si>
  <si>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</si>
  <si>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</si>
  <si>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</si>
  <si>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</si>
  <si>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</si>
  <si>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</si>
  <si>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</si>
  <si>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</si>
  <si>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</si>
  <si>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</si>
  <si>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</si>
  <si>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</si>
  <si>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</si>
  <si>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</si>
  <si>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</si>
  <si>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</si>
  <si>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</si>
  <si>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</si>
  <si>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</si>
  <si>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</si>
  <si>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</si>
  <si>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</si>
  <si>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</si>
  <si>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</si>
  <si>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</si>
  <si>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</si>
  <si>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</si>
  <si>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</si>
  <si>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</si>
  <si>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</si>
  <si>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</si>
  <si>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</si>
  <si>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</si>
  <si>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</si>
  <si>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</si>
  <si>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</si>
  <si>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</si>
  <si>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</si>
  <si>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</si>
  <si>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</si>
  <si>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</si>
  <si>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</si>
  <si>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</si>
  <si>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</si>
  <si>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</si>
  <si>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</si>
  <si>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</si>
  <si>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</si>
  <si>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</si>
  <si>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</si>
  <si>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</si>
  <si>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</si>
  <si>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</si>
  <si>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</si>
  <si>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</si>
  <si>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</si>
  <si>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</si>
  <si>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</si>
  <si>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</si>
  <si>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</si>
  <si>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</si>
  <si>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</si>
  <si>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</si>
  <si>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</si>
  <si>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</si>
  <si>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</si>
  <si>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</si>
  <si>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</si>
  <si>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</si>
  <si>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</si>
  <si>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</si>
  <si>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</si>
  <si>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</si>
  <si>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</si>
  <si>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</si>
  <si>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</si>
  <si>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</si>
  <si>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</si>
  <si>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</si>
  <si>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</si>
  <si>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</si>
  <si>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</si>
  <si>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</si>
  <si>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</si>
  <si>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</si>
  <si>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</si>
  <si>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</si>
  <si>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</si>
  <si>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</si>
  <si>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</si>
  <si>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</si>
  <si>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</si>
  <si>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</si>
  <si>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</si>
  <si>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</si>
  <si>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</si>
  <si>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</si>
  <si>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</si>
  <si>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</si>
  <si>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</si>
  <si>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</si>
  <si>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</si>
  <si>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</si>
  <si>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</si>
  <si>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</si>
  <si>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</si>
  <si>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</si>
  <si>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</si>
  <si>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</si>
  <si>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</si>
  <si>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</si>
  <si>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</si>
  <si>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</si>
  <si>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</si>
  <si>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</si>
  <si>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</si>
  <si>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</si>
  <si>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</si>
  <si>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</si>
  <si>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</si>
  <si>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</si>
  <si>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</si>
  <si>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</si>
  <si>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</si>
  <si>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</si>
  <si>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</si>
  <si>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</si>
  <si>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</si>
  <si>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</si>
  <si>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</si>
  <si>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</si>
  <si>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</si>
  <si>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</si>
  <si>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</si>
  <si>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</si>
  <si>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</si>
  <si>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</si>
  <si>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</si>
  <si>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</si>
  <si>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</si>
  <si>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</si>
  <si>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</si>
  <si>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</si>
  <si>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</si>
  <si>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</si>
  <si>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</si>
  <si>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</si>
  <si>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</si>
  <si>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</si>
  <si>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</si>
  <si>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</si>
  <si>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</si>
  <si>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</si>
  <si>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</si>
  <si>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</si>
  <si>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</si>
  <si>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</si>
  <si>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</si>
  <si>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</si>
  <si>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</si>
  <si>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</si>
  <si>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</si>
  <si>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</si>
  <si>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</si>
  <si>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</si>
  <si>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</si>
  <si>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</si>
  <si>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</si>
  <si>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</si>
  <si>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</si>
  <si>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</si>
  <si>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</si>
  <si>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</si>
  <si>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</si>
  <si>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</si>
  <si>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</si>
  <si>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</si>
  <si>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</si>
  <si>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</si>
  <si>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</si>
  <si>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</si>
  <si>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</si>
  <si>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</si>
  <si>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</si>
  <si>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</si>
  <si>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</si>
  <si>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</si>
  <si>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</si>
  <si>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</si>
  <si>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</si>
  <si>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</si>
  <si>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</si>
  <si>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</si>
  <si>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</si>
  <si>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</si>
  <si>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</si>
  <si>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</si>
  <si>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</si>
  <si>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</si>
  <si>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</si>
  <si>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</si>
  <si>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</si>
  <si>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</si>
  <si>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</si>
  <si>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</si>
  <si>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</si>
  <si>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</si>
  <si>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</si>
  <si>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</si>
  <si>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</si>
  <si>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</si>
  <si>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</si>
  <si>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</si>
  <si>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</si>
  <si>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</si>
  <si>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</si>
  <si>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</si>
  <si>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</si>
  <si>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</si>
  <si>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</si>
  <si>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</si>
  <si>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</si>
  <si>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</si>
  <si>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</si>
  <si>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</si>
  <si>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</si>
  <si>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</si>
  <si>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</si>
  <si>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</si>
  <si>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</si>
  <si>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</si>
  <si>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</si>
  <si>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</si>
  <si>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</si>
  <si>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</si>
  <si>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</si>
  <si>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</si>
  <si>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</si>
  <si>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</si>
  <si>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</si>
  <si>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</si>
  <si>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</si>
  <si>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</si>
  <si>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</si>
  <si>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</si>
  <si>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</si>
  <si>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</si>
  <si>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</si>
  <si>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</si>
  <si>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</si>
  <si>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</si>
  <si>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</si>
  <si>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</si>
  <si>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</si>
  <si>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</si>
  <si>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</si>
  <si>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</si>
  <si>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</si>
  <si>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</si>
  <si>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</si>
  <si>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</si>
  <si>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</si>
  <si>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</si>
  <si>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</si>
  <si>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</si>
  <si>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</si>
  <si>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</si>
  <si>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</si>
  <si>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</si>
  <si>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</si>
  <si>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</si>
  <si>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</si>
  <si>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</si>
  <si>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</si>
  <si>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</si>
  <si>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</si>
  <si>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</si>
  <si>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</si>
  <si>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</si>
  <si>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</si>
  <si>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</si>
  <si>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</si>
  <si>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</si>
  <si>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</si>
  <si>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</si>
  <si>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</si>
  <si>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</si>
  <si>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</si>
  <si>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</si>
  <si>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</si>
  <si>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</si>
  <si>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</si>
  <si>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</si>
  <si>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</si>
  <si>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</si>
  <si>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</si>
  <si>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</si>
  <si>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</si>
  <si>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</si>
  <si>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</si>
  <si>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</si>
  <si>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</si>
  <si>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</si>
  <si>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</si>
  <si>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</si>
  <si>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</si>
  <si>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</si>
  <si>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</si>
  <si>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</si>
  <si>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</si>
  <si>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</si>
  <si>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</si>
  <si>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</si>
  <si>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</si>
  <si>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</si>
  <si>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</si>
  <si>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</si>
  <si>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</si>
  <si>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</si>
  <si>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</si>
  <si>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</si>
  <si>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</si>
  <si>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</si>
  <si>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</si>
  <si>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</si>
  <si>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</si>
  <si>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</si>
  <si>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</si>
  <si>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</si>
  <si>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</si>
  <si>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</si>
  <si>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</si>
  <si>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</si>
  <si>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</si>
  <si>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</si>
  <si>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</si>
  <si>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</si>
  <si>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</si>
  <si>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</si>
  <si>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</si>
  <si>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</si>
  <si>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</si>
  <si>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</si>
  <si>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</si>
  <si>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</si>
  <si>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</si>
  <si>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</si>
  <si>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</si>
  <si>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</si>
  <si>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</si>
  <si>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</si>
  <si>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</si>
  <si>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</si>
  <si>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</si>
  <si>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</si>
  <si>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</si>
  <si>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</si>
  <si>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</si>
  <si>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</si>
  <si>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</si>
  <si>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</si>
  <si>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</si>
  <si>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</si>
  <si>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</si>
  <si>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</si>
  <si>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</si>
  <si>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</si>
  <si>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</si>
  <si>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</si>
  <si>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</si>
  <si>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</si>
  <si>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</si>
  <si>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</si>
  <si>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</si>
  <si>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</si>
  <si>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</si>
  <si>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</si>
  <si>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</si>
  <si>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</si>
  <si>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</si>
  <si>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</si>
  <si>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</si>
  <si>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</si>
  <si>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</si>
  <si>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</si>
  <si>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</si>
  <si>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</si>
  <si>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</si>
  <si>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</si>
  <si>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</si>
  <si>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</si>
  <si>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</si>
  <si>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</si>
  <si>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</si>
  <si>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</si>
  <si>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</si>
  <si>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</si>
  <si>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</si>
  <si>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</si>
  <si>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</si>
  <si>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</si>
  <si>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</si>
  <si>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</si>
  <si>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</si>
  <si>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</si>
  <si>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</si>
  <si>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</si>
  <si>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</si>
  <si>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</si>
  <si>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</si>
  <si>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</si>
  <si>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</si>
  <si>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</si>
  <si>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</si>
  <si>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</si>
  <si>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</si>
  <si>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</si>
  <si>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</si>
  <si>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</si>
  <si>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</si>
  <si>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</si>
  <si>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</si>
  <si>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</si>
  <si>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</si>
  <si>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</si>
  <si>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</si>
  <si>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</si>
  <si>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</si>
  <si>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</si>
  <si>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</si>
  <si>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</si>
  <si>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</si>
  <si>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</si>
  <si>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</si>
  <si>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</si>
  <si>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</si>
  <si>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</si>
  <si>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</si>
  <si>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</si>
  <si>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</si>
  <si>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</si>
  <si>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</si>
  <si>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</si>
  <si>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</si>
  <si>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</si>
  <si>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</si>
  <si>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</si>
  <si>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</si>
  <si>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</si>
  <si>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</si>
  <si>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</si>
  <si>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</si>
  <si>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</si>
  <si>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</si>
  <si>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</si>
  <si>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</si>
  <si>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</si>
  <si>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</si>
  <si>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</si>
  <si>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</si>
  <si>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</si>
  <si>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</si>
  <si>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</si>
  <si>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</si>
  <si>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</si>
  <si>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</si>
  <si>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</si>
  <si>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</si>
  <si>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</si>
  <si>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</si>
  <si>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</si>
  <si>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</si>
  <si>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</si>
  <si>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</si>
  <si>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</si>
  <si>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</si>
  <si>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</si>
  <si>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</si>
  <si>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</si>
  <si>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</si>
  <si>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</si>
  <si>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</si>
  <si>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</si>
  <si>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</si>
  <si>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</si>
  <si>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</si>
  <si>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</si>
  <si>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</si>
  <si>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</si>
  <si>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</si>
  <si>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</si>
  <si>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</si>
  <si>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</si>
  <si>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</si>
  <si>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</si>
  <si>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</si>
  <si>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</si>
  <si>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</si>
  <si>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</si>
  <si>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</si>
  <si>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</si>
  <si>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</si>
  <si>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</si>
  <si>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</si>
  <si>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</si>
  <si>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</si>
  <si>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</si>
  <si>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</si>
  <si>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</si>
  <si>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</si>
  <si>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</si>
  <si>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</si>
  <si>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</si>
  <si>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</si>
  <si>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</si>
  <si>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</si>
  <si>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</si>
  <si>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</si>
  <si>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</si>
  <si>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</si>
  <si>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</si>
  <si>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</si>
  <si>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</si>
  <si>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</si>
  <si>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</si>
  <si>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</si>
  <si>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</si>
  <si>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</si>
  <si>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</si>
  <si>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</si>
  <si>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</si>
  <si>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</si>
  <si>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</si>
  <si>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</si>
  <si>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</si>
  <si>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</si>
  <si>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</si>
  <si>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</si>
  <si>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</si>
  <si>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</si>
  <si>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</si>
  <si>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</si>
  <si>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</si>
  <si>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</si>
  <si>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</si>
  <si>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</si>
  <si>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</si>
  <si>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</si>
  <si>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</si>
  <si>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</si>
  <si>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</si>
  <si>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</si>
  <si>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</si>
  <si>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</si>
  <si>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</si>
  <si>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</si>
  <si>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</si>
  <si>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</si>
  <si>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</si>
  <si>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</si>
  <si>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</si>
  <si>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</si>
  <si>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</si>
  <si>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</si>
  <si>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</si>
  <si>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</si>
  <si>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</si>
  <si>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</si>
  <si>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</si>
  <si>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</si>
  <si>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</si>
  <si>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</si>
  <si>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</si>
  <si>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</si>
  <si>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</si>
  <si>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</si>
  <si>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</si>
  <si>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</si>
  <si>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</si>
  <si>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</si>
  <si>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</si>
  <si>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</si>
  <si>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</si>
  <si>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</si>
  <si>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</si>
  <si>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</si>
  <si>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</si>
  <si>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</si>
  <si>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</si>
  <si>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</si>
  <si>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</si>
  <si>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</si>
  <si>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</si>
  <si>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</si>
  <si>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</si>
  <si>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</si>
  <si>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</si>
  <si>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</si>
  <si>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</si>
  <si>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</si>
  <si>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</si>
  <si>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</si>
  <si>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</si>
  <si>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</si>
  <si>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</si>
  <si>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</si>
  <si>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</si>
  <si>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</si>
  <si>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</si>
  <si>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</si>
  <si>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</si>
  <si>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</si>
  <si>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</si>
  <si>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</si>
  <si>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</si>
  <si>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</si>
  <si>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</si>
  <si>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</si>
  <si>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</si>
  <si>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</si>
  <si>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</si>
  <si>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</si>
  <si>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</si>
  <si>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</si>
  <si>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</si>
  <si>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</si>
  <si>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</si>
  <si>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</si>
  <si>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</si>
  <si>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</si>
  <si>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</si>
  <si>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</si>
  <si>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</si>
  <si>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</si>
  <si>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</si>
  <si>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</si>
  <si>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</si>
  <si>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</si>
  <si>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</si>
  <si>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</si>
  <si>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</si>
  <si>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</si>
  <si>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</si>
  <si>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</si>
  <si>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</si>
  <si>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</si>
  <si>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</si>
  <si>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</si>
  <si>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</si>
  <si>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</si>
  <si>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</si>
  <si>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</si>
  <si>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</si>
  <si>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</si>
  <si>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</si>
  <si>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</si>
  <si>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</si>
  <si>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</si>
  <si>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</si>
  <si>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</si>
  <si>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</si>
  <si>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</si>
  <si>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</si>
  <si>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</si>
  <si>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</si>
  <si>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</si>
  <si>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</si>
  <si>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</si>
  <si>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</si>
  <si>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</si>
  <si>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</si>
  <si>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</si>
  <si>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</si>
  <si>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</si>
  <si>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</si>
  <si>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</si>
  <si>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</si>
  <si>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</si>
  <si>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</si>
  <si>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</si>
  <si>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</si>
  <si>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</si>
  <si>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</si>
  <si>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</si>
  <si>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</si>
  <si>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</si>
  <si>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</si>
  <si>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</si>
  <si>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</si>
  <si>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</si>
  <si>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</si>
  <si>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</si>
  <si>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</si>
  <si>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</si>
  <si>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</si>
  <si>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</si>
  <si>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</si>
  <si>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</si>
  <si>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</si>
  <si>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</si>
  <si>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</si>
  <si>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</si>
  <si>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</si>
  <si>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</si>
  <si>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</si>
  <si>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</si>
  <si>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</si>
  <si>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</si>
  <si>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</si>
  <si>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</si>
  <si>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</si>
  <si>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</si>
  <si>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</si>
  <si>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</si>
  <si>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</si>
  <si>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</si>
  <si>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</si>
  <si>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</si>
  <si>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</si>
  <si>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</si>
  <si>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</si>
  <si>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</si>
  <si>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</si>
  <si>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</si>
  <si>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</si>
  <si>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</si>
  <si>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</si>
  <si>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</si>
  <si>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</si>
  <si>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</si>
  <si>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</si>
  <si>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</si>
  <si>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</si>
  <si>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</si>
  <si>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</si>
  <si>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</si>
  <si>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</si>
  <si>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</si>
  <si>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</si>
  <si>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</si>
  <si>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</si>
  <si>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</si>
  <si>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</si>
  <si>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</si>
  <si>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</si>
  <si>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</si>
  <si>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</si>
  <si>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</si>
  <si>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</si>
  <si>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</si>
  <si>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</si>
  <si>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</si>
  <si>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</si>
  <si>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</si>
  <si>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</si>
  <si>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</si>
  <si>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</si>
  <si>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</si>
  <si>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</si>
  <si>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</si>
  <si>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</si>
  <si>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</si>
  <si>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</si>
  <si>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</si>
  <si>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</si>
  <si>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</si>
  <si>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</si>
  <si>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</si>
  <si>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</si>
  <si>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</si>
  <si>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</si>
  <si>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</si>
  <si>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</si>
  <si>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</si>
  <si>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</si>
  <si>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</si>
  <si>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</si>
  <si>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</si>
  <si>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</si>
  <si>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</si>
  <si>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</si>
  <si>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</si>
  <si>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</si>
  <si>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</si>
  <si>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</si>
  <si>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</si>
  <si>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</si>
  <si>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</si>
  <si>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</si>
  <si>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</si>
  <si>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</si>
  <si>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</si>
  <si>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</si>
  <si>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</si>
  <si>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</si>
  <si>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</si>
  <si>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</si>
  <si>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</si>
  <si>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</si>
  <si>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</si>
  <si>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</si>
  <si>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</si>
  <si>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</si>
  <si>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</si>
  <si>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</si>
  <si>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</si>
  <si>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</si>
  <si>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</si>
  <si>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</si>
  <si>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</si>
  <si>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</si>
  <si>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</si>
  <si>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</si>
  <si>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</si>
  <si>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</si>
  <si>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</si>
  <si>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</si>
  <si>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</si>
  <si>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</si>
  <si>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</si>
  <si>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</si>
  <si>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</si>
  <si>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</si>
  <si>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</si>
  <si>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</si>
  <si>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</si>
  <si>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</si>
  <si>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</si>
  <si>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</si>
  <si>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</si>
  <si>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</si>
  <si>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</si>
  <si>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</si>
  <si>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</si>
  <si>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</si>
  <si>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</si>
  <si>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</si>
  <si>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</si>
  <si>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</si>
  <si>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</si>
  <si>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</si>
  <si>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</si>
  <si>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</si>
  <si>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</si>
  <si>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</si>
  <si>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</si>
  <si>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</si>
  <si>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</si>
  <si>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</si>
  <si>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</si>
  <si>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</si>
  <si>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</si>
  <si>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</si>
  <si>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</si>
  <si>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</si>
  <si>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</si>
  <si>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</si>
  <si>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</si>
  <si>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</si>
  <si>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</si>
  <si>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</si>
  <si>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</si>
  <si>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</si>
  <si>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</si>
  <si>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</si>
  <si>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</si>
  <si>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</si>
  <si>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</si>
  <si>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</si>
  <si>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</si>
  <si>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</si>
  <si>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</si>
  <si>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</si>
  <si>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</si>
  <si>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</si>
  <si>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</si>
  <si>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</si>
  <si>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</si>
  <si>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</si>
  <si>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</si>
  <si>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</si>
  <si>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</si>
  <si>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</si>
  <si>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</si>
  <si>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</si>
  <si>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</si>
  <si>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</si>
  <si>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</si>
  <si>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</si>
  <si>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</si>
  <si>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</si>
  <si>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</si>
  <si>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</si>
  <si>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</si>
  <si>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</si>
  <si>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</si>
  <si>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</si>
  <si>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</si>
  <si>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</si>
  <si>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</si>
  <si>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</si>
  <si>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</si>
  <si>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</si>
  <si>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</si>
  <si>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</si>
  <si>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</si>
  <si>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</si>
  <si>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</si>
  <si>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</si>
  <si>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</si>
  <si>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</si>
  <si>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</si>
  <si>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</si>
  <si>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</si>
  <si>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</si>
  <si>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</si>
  <si>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</si>
  <si>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</si>
  <si>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</si>
  <si>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</si>
  <si>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</si>
  <si>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</si>
  <si>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</si>
  <si>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</si>
  <si>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</si>
  <si>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</si>
  <si>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</si>
  <si>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</si>
  <si>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</si>
  <si>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</si>
  <si>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</si>
  <si>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</si>
  <si>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</si>
  <si>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</si>
  <si>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</si>
  <si>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</si>
  <si>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</si>
  <si>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</si>
  <si>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</si>
  <si>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</si>
  <si>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</si>
  <si>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</si>
  <si>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</si>
  <si>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</si>
  <si>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</si>
  <si>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</si>
  <si>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</si>
  <si>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</si>
  <si>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</si>
  <si>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</si>
  <si>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</si>
  <si>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</si>
  <si>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</si>
  <si>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</si>
  <si>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</si>
  <si>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</si>
  <si>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</si>
  <si>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</si>
  <si>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</si>
  <si>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</si>
  <si>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</si>
  <si>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</si>
  <si>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</si>
  <si>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</si>
  <si>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</si>
  <si>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</si>
  <si>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</si>
  <si>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</si>
  <si>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</si>
  <si>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</si>
  <si>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</si>
  <si>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</si>
  <si>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</si>
  <si>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</si>
  <si>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</si>
  <si>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</si>
  <si>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</si>
  <si>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</si>
  <si>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</si>
  <si>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</si>
  <si>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</si>
  <si>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</si>
  <si>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</si>
  <si>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</si>
  <si>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</si>
  <si>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</si>
  <si>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</si>
  <si>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</si>
  <si>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</si>
  <si>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</si>
  <si>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</si>
  <si>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</si>
  <si>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</si>
  <si>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</si>
  <si>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</si>
  <si>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</si>
  <si>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</si>
  <si>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</si>
  <si>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</si>
  <si>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</si>
  <si>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</si>
  <si>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</si>
  <si>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</si>
  <si>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</si>
  <si>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</si>
  <si>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</si>
  <si>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</si>
  <si>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</si>
  <si>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</si>
  <si>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</si>
  <si>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</si>
  <si>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</si>
  <si>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</si>
  <si>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</si>
  <si>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</si>
  <si>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</si>
  <si>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</si>
  <si>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</si>
  <si>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</si>
  <si>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</si>
  <si>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</si>
  <si>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</si>
  <si>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</si>
  <si>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</si>
  <si>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</si>
  <si>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</si>
  <si>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</si>
  <si>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</si>
  <si>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</si>
  <si>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</si>
  <si>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</si>
  <si>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</si>
  <si>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</si>
  <si>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</si>
  <si>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</si>
  <si>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</si>
  <si>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</si>
  <si>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</si>
  <si>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</si>
  <si>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</si>
  <si>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</si>
  <si>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</si>
  <si>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</si>
  <si>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</si>
  <si>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</si>
  <si>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</si>
  <si>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</si>
  <si>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</si>
  <si>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</si>
  <si>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</si>
  <si>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</si>
  <si>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</si>
  <si>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</si>
  <si>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</si>
  <si>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</si>
  <si>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</si>
  <si>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</si>
  <si>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</si>
  <si>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</si>
  <si>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</si>
  <si>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</si>
  <si>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</si>
  <si>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</si>
  <si>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</si>
  <si>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</si>
  <si>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</si>
  <si>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</si>
  <si>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</si>
  <si>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</si>
  <si>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</si>
  <si>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</si>
  <si>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</si>
  <si>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</si>
  <si>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</si>
  <si>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</si>
  <si>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</si>
  <si>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</si>
  <si>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</si>
  <si>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</si>
  <si>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</si>
  <si>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</si>
  <si>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</si>
  <si>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</si>
  <si>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</si>
  <si>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</si>
  <si>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</si>
  <si>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</si>
  <si>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</si>
  <si>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</si>
  <si>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</si>
  <si>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</si>
  <si>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</si>
  <si>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</si>
  <si>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</si>
  <si>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</si>
  <si>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</si>
  <si>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</si>
  <si>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</si>
  <si>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</si>
  <si>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</si>
  <si>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</si>
  <si>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</si>
  <si>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</si>
  <si>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</si>
  <si>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</si>
  <si>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</si>
  <si>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</si>
  <si>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</si>
  <si>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</si>
  <si>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</si>
  <si>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</si>
  <si>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</si>
  <si>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</si>
  <si>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</si>
  <si>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</si>
  <si>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</si>
  <si>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</si>
  <si>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</si>
  <si>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</si>
  <si>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</si>
  <si>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</si>
  <si>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</si>
  <si>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</si>
  <si>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</si>
  <si>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</si>
  <si>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</si>
  <si>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</si>
  <si>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</si>
  <si>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</si>
  <si>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</si>
  <si>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</si>
  <si>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</si>
  <si>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</si>
  <si>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</si>
  <si>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</si>
  <si>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</si>
  <si>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</si>
  <si>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</si>
  <si>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</si>
  <si>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</si>
  <si>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</si>
  <si>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</si>
  <si>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</si>
  <si>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</si>
  <si>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</si>
  <si>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</si>
  <si>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</si>
  <si>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</si>
  <si>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</si>
  <si>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</si>
  <si>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</si>
  <si>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</si>
  <si>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</si>
  <si>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</si>
  <si>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</si>
  <si>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</si>
  <si>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</si>
  <si>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</si>
  <si>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</si>
  <si>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</si>
  <si>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</si>
  <si>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</si>
  <si>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</si>
  <si>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</si>
  <si>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</si>
  <si>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</si>
  <si>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</si>
  <si>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</si>
  <si>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</si>
  <si>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</si>
  <si>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</si>
  <si>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</si>
  <si>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</si>
  <si>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</si>
  <si>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</si>
  <si>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</si>
  <si>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</si>
  <si>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</si>
  <si>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</si>
  <si>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</si>
  <si>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</si>
  <si>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</si>
  <si>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</si>
  <si>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</si>
  <si>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</si>
  <si>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</si>
  <si>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</si>
  <si>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</si>
  <si>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</si>
  <si>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</si>
  <si>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</si>
  <si>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</si>
  <si>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</si>
  <si>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</si>
  <si>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</si>
  <si>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</si>
  <si>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</si>
  <si>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</si>
  <si>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</si>
  <si>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</si>
  <si>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</si>
  <si>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</si>
  <si>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</si>
  <si>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</si>
  <si>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</si>
  <si>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</si>
  <si>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</si>
  <si>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</si>
  <si>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</si>
  <si>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</si>
  <si>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</si>
  <si>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</si>
  <si>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</si>
  <si>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</si>
  <si>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</si>
  <si>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</si>
  <si>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</si>
  <si>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</si>
  <si>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</si>
  <si>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</si>
  <si>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</si>
  <si>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</si>
  <si>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</si>
  <si>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</si>
  <si>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</si>
  <si>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</si>
  <si>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</si>
  <si>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</si>
  <si>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</si>
  <si>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</si>
  <si>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</si>
  <si>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</si>
  <si>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</si>
  <si>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</si>
  <si>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</si>
  <si>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</si>
  <si>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</si>
  <si>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</si>
  <si>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</si>
  <si>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</si>
  <si>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</si>
  <si>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</si>
  <si>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</si>
  <si>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</si>
  <si>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</si>
  <si>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</si>
  <si>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</si>
  <si>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</si>
  <si>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</si>
  <si>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</si>
  <si>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</si>
  <si>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</si>
  <si>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</si>
  <si>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</si>
  <si>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</si>
  <si>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</si>
  <si>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</si>
  <si>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</si>
  <si>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</si>
  <si>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</si>
  <si>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</si>
  <si>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</si>
  <si>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</si>
  <si>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</si>
  <si>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</si>
  <si>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</si>
  <si>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</si>
  <si>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</si>
  <si>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</si>
  <si>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</si>
  <si>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</si>
  <si>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</si>
  <si>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</si>
  <si>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</si>
  <si>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</si>
  <si>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</si>
  <si>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</si>
  <si>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</si>
  <si>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</si>
  <si>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</si>
  <si>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</si>
  <si>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</si>
  <si>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</si>
  <si>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</si>
  <si>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</si>
  <si>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</si>
  <si>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</si>
  <si>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</si>
  <si>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</si>
  <si>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</si>
  <si>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</si>
  <si>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</si>
  <si>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</si>
  <si>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</si>
  <si>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</si>
  <si>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</si>
  <si>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</si>
  <si>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</si>
  <si>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</si>
  <si>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</si>
  <si>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</si>
  <si>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</si>
  <si>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</si>
  <si>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</si>
  <si>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</si>
  <si>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</si>
  <si>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</si>
  <si>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</si>
  <si>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</si>
  <si>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</si>
  <si>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</si>
  <si>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</si>
  <si>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</si>
  <si>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</si>
  <si>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</si>
  <si>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</si>
  <si>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</si>
  <si>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</si>
  <si>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</si>
  <si>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</si>
  <si>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</si>
  <si>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</si>
  <si>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</si>
  <si>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</si>
  <si>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</si>
  <si>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</si>
  <si>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</si>
  <si>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</si>
  <si>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</si>
  <si>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</si>
  <si>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</si>
  <si>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</si>
  <si>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</si>
  <si>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</si>
  <si>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</si>
  <si>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</si>
  <si>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</si>
  <si>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</si>
  <si>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</si>
  <si>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</si>
  <si>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</si>
  <si>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</si>
  <si>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</si>
  <si>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</si>
  <si>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</si>
  <si>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</si>
  <si>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</si>
  <si>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</si>
  <si>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</si>
  <si>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</si>
  <si>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</si>
  <si>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</si>
  <si>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</si>
  <si>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</si>
  <si>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</si>
  <si>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</si>
  <si>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</si>
  <si>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</si>
  <si>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</si>
  <si>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</si>
  <si>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</si>
  <si>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</si>
  <si>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</si>
  <si>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</si>
  <si>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</si>
  <si>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</si>
  <si>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</si>
  <si>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</si>
  <si>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</si>
  <si>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</si>
  <si>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</si>
  <si>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</si>
  <si>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</si>
  <si>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</si>
  <si>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</si>
  <si>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</si>
  <si>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</si>
  <si>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</si>
  <si>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</si>
  <si>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</si>
  <si>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</si>
  <si>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</si>
  <si>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</si>
  <si>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</si>
  <si>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</si>
  <si>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</si>
  <si>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</si>
  <si>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</si>
  <si>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</si>
  <si>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</si>
  <si>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</si>
  <si>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</si>
  <si>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</si>
  <si>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</si>
  <si>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</si>
  <si>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</si>
  <si>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</si>
  <si>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</si>
  <si>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</si>
  <si>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</si>
  <si>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</si>
  <si>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</si>
  <si>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</si>
  <si>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</si>
  <si>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</si>
  <si>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</si>
  <si>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</si>
  <si>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</si>
  <si>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</si>
  <si>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</si>
  <si>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</si>
  <si>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</si>
  <si>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</si>
  <si>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</si>
  <si>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</si>
  <si>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</si>
  <si>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</si>
  <si>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</si>
  <si>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</si>
  <si>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</si>
  <si>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</si>
  <si>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</si>
  <si>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</si>
  <si>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</si>
  <si>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</si>
  <si>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</si>
  <si>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</si>
  <si>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</si>
  <si>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</si>
  <si>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</si>
  <si>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</si>
  <si>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</si>
  <si>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</si>
  <si>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</si>
  <si>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</si>
  <si>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</si>
  <si>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</si>
  <si>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</si>
  <si>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</si>
  <si>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</si>
  <si>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</si>
  <si>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</si>
  <si>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</si>
  <si>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</si>
  <si>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</si>
  <si>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</si>
  <si>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</si>
  <si>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</si>
  <si>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</si>
  <si>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</si>
  <si>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</si>
  <si>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</si>
  <si>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</si>
  <si>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</si>
  <si>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</si>
  <si>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</si>
  <si>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</si>
  <si>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</si>
  <si>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</si>
  <si>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</si>
  <si>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</si>
  <si>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</si>
  <si>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</si>
  <si>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</si>
  <si>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</si>
  <si>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</si>
  <si>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</si>
  <si>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</si>
  <si>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</si>
  <si>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</si>
  <si>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</si>
  <si>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</si>
  <si>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</si>
  <si>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</si>
  <si>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</si>
  <si>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</si>
  <si>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</si>
  <si>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</si>
  <si>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</si>
  <si>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</si>
  <si>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</si>
  <si>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</si>
  <si>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</si>
  <si>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</si>
  <si>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</si>
  <si>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</si>
  <si>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</si>
  <si>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</si>
  <si>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</si>
  <si>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</si>
  <si>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</si>
  <si>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</si>
  <si>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</si>
  <si>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</si>
  <si>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</si>
  <si>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</si>
  <si>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</si>
  <si>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</si>
  <si>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</si>
  <si>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</si>
  <si>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</si>
  <si>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</si>
  <si>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</si>
  <si>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</si>
  <si>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</si>
  <si>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</si>
  <si>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</si>
  <si>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</si>
  <si>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</si>
  <si>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</si>
  <si>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</si>
  <si>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</si>
  <si>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</si>
  <si>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</si>
  <si>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</si>
  <si>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</si>
  <si>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</si>
  <si>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</si>
  <si>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</si>
  <si>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</si>
  <si>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</si>
  <si>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</si>
  <si>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</si>
  <si>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</si>
  <si>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</si>
  <si>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</si>
  <si>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</si>
  <si>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</si>
  <si>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</si>
  <si>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</si>
  <si>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</si>
  <si>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</si>
  <si>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</si>
  <si>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</si>
  <si>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</si>
  <si>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</si>
  <si>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</si>
  <si>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</si>
  <si>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</si>
  <si>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</si>
  <si>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</si>
  <si>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</si>
  <si>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</si>
  <si>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</si>
  <si>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</si>
  <si>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</si>
  <si>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</si>
  <si>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</si>
  <si>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</si>
  <si>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</si>
  <si>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</si>
  <si>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</si>
  <si>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</si>
  <si>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</si>
  <si>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</si>
  <si>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</si>
  <si>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</si>
  <si>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</si>
  <si>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</si>
  <si>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</si>
  <si>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</si>
  <si>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</si>
  <si>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</si>
  <si>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</si>
  <si>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</si>
  <si>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</si>
  <si>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</si>
  <si>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</si>
  <si>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</si>
  <si>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</si>
  <si>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</si>
  <si>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</si>
  <si>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</si>
  <si>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</si>
  <si>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</si>
  <si>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</si>
  <si>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</si>
  <si>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</si>
  <si>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</si>
  <si>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</si>
  <si>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</si>
  <si>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</si>
  <si>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</si>
  <si>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</si>
  <si>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</si>
  <si>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</si>
  <si>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</si>
  <si>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</si>
  <si>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</si>
  <si>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</si>
  <si>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</si>
  <si>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</si>
  <si>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</si>
  <si>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</si>
  <si>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</si>
  <si>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</si>
  <si>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</si>
  <si>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</si>
  <si>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</si>
  <si>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</si>
  <si>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</si>
  <si>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</si>
  <si>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</si>
  <si>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</si>
  <si>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</si>
  <si>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</si>
  <si>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</si>
  <si>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</si>
  <si>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</si>
  <si>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</si>
  <si>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</si>
  <si>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</si>
  <si>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</si>
  <si>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</si>
  <si>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</si>
  <si>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</si>
  <si>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</si>
  <si>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</si>
  <si>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</si>
  <si>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</si>
  <si>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</si>
  <si>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</si>
  <si>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</si>
  <si>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</si>
  <si>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</si>
  <si>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</si>
  <si>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</si>
  <si>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</si>
  <si>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</si>
  <si>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</si>
  <si>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</si>
  <si>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</si>
  <si>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</si>
  <si>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</si>
  <si>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</si>
  <si>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</si>
  <si>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</si>
  <si>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</si>
  <si>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</si>
  <si>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</si>
  <si>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</si>
  <si>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</si>
  <si>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</si>
  <si>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</si>
  <si>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</si>
  <si>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</si>
  <si>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</si>
  <si>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</si>
  <si>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</si>
  <si>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</si>
  <si>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</si>
  <si>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</si>
  <si>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</si>
  <si>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</si>
  <si>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</si>
  <si>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</si>
  <si>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</si>
  <si>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</si>
  <si>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</si>
  <si>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</si>
  <si>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</si>
  <si>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</si>
  <si>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</si>
  <si>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</si>
  <si>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</si>
  <si>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</si>
  <si>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</si>
  <si>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</si>
  <si>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</si>
  <si>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</si>
  <si>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</si>
  <si>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</si>
  <si>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</si>
  <si>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</si>
  <si>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</si>
  <si>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</si>
  <si>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</si>
  <si>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</si>
  <si>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</si>
  <si>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</si>
  <si>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</si>
  <si>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</si>
  <si>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</si>
  <si>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</si>
  <si>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</si>
  <si>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</si>
  <si>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</si>
  <si>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</si>
  <si>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</si>
  <si>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</si>
  <si>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</si>
  <si>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</si>
  <si>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</si>
  <si>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</si>
  <si>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</si>
  <si>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</si>
  <si>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</si>
  <si>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</si>
  <si>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</si>
  <si>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</si>
  <si>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</si>
  <si>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</si>
  <si>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</si>
  <si>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</si>
  <si>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</si>
  <si>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</si>
  <si>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</si>
  <si>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</si>
  <si>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</si>
  <si>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</si>
  <si>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</si>
  <si>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</si>
  <si>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</si>
  <si>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</si>
  <si>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</si>
  <si>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</si>
  <si>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</si>
  <si>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</si>
  <si>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</si>
  <si>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</si>
  <si>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</si>
  <si>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</si>
  <si>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</si>
  <si>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</si>
  <si>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</si>
  <si>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</si>
  <si>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</si>
  <si>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</si>
  <si>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</si>
  <si>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</si>
  <si>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</si>
  <si>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</si>
  <si>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</si>
  <si>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</si>
  <si>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</si>
  <si>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</si>
  <si>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</si>
  <si>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</si>
  <si>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</si>
  <si>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</si>
  <si>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</si>
  <si>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</si>
  <si>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</si>
  <si>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</si>
  <si>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</si>
  <si>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</si>
  <si>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</si>
  <si>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</si>
  <si>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</si>
  <si>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</si>
  <si>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</si>
  <si>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</si>
  <si>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</si>
  <si>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</si>
  <si>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</si>
  <si>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</si>
  <si>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</si>
  <si>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</si>
  <si>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</si>
  <si>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</si>
  <si>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</si>
  <si>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</si>
  <si>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</si>
  <si>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</si>
  <si>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</si>
  <si>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</si>
  <si>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</si>
  <si>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</si>
  <si>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</si>
  <si>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</si>
  <si>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</si>
  <si>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</si>
  <si>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</si>
  <si>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</si>
  <si>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</si>
  <si>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</si>
  <si>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</si>
  <si>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</si>
  <si>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</si>
  <si>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</si>
  <si>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</si>
  <si>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</si>
  <si>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</si>
  <si>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</si>
  <si>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</si>
  <si>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</si>
  <si>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</si>
  <si>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</si>
  <si>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</si>
  <si>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</si>
  <si>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</si>
  <si>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</si>
  <si>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</si>
  <si>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</si>
  <si>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</si>
  <si>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</si>
  <si>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</si>
  <si>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</si>
  <si>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</si>
  <si>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</si>
  <si>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</si>
  <si>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</si>
  <si>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</si>
  <si>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</si>
  <si>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</si>
  <si>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</si>
  <si>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</si>
  <si>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</si>
  <si>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</si>
  <si>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</si>
  <si>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</si>
  <si>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</si>
  <si>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</si>
  <si>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</si>
  <si>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</si>
  <si>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</si>
  <si>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</si>
  <si>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</si>
  <si>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</si>
  <si>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</si>
  <si>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</si>
  <si>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</si>
  <si>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</si>
  <si>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</si>
  <si>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</si>
  <si>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</si>
  <si>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</si>
  <si>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</si>
  <si>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</si>
  <si>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</si>
  <si>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</si>
  <si>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</si>
  <si>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</si>
  <si>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</si>
  <si>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</si>
  <si>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</si>
  <si>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</si>
  <si>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</si>
  <si>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</si>
  <si>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</si>
  <si>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</si>
  <si>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</si>
  <si>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</si>
  <si>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</si>
  <si>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</si>
  <si>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</si>
  <si>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</si>
  <si>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</si>
  <si>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</si>
  <si>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</si>
  <si>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</si>
  <si>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</si>
  <si>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</si>
  <si>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</si>
  <si>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</si>
  <si>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</si>
  <si>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</si>
  <si>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</si>
  <si>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</si>
  <si>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</si>
  <si>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</si>
  <si>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</si>
  <si>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</si>
  <si>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</si>
  <si>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</si>
  <si>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</si>
  <si>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</si>
  <si>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</si>
  <si>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</si>
  <si>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</si>
  <si>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</si>
  <si>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</si>
  <si>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</si>
  <si>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</si>
  <si>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</si>
  <si>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</si>
  <si>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</si>
  <si>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</si>
  <si>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</si>
  <si>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</si>
  <si>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</si>
  <si>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</si>
  <si>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</si>
  <si>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</si>
  <si>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</si>
  <si>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</si>
  <si>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</si>
  <si>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</si>
  <si>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</si>
  <si>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</si>
  <si>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</si>
  <si>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</si>
  <si>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</si>
  <si>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</si>
  <si>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</si>
  <si>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</si>
  <si>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</si>
  <si>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</si>
  <si>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</si>
  <si>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</si>
  <si>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</si>
  <si>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</si>
  <si>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</si>
  <si>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</si>
  <si>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</si>
  <si>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</si>
  <si>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</si>
  <si>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</si>
  <si>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</si>
  <si>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</si>
  <si>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</si>
  <si>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</si>
  <si>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</si>
  <si>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</si>
  <si>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</si>
  <si>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</si>
  <si>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</si>
  <si>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</si>
  <si>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</si>
  <si>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</si>
  <si>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</si>
  <si>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</si>
  <si>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</si>
  <si>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</si>
  <si>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</si>
  <si>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</si>
  <si>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</si>
  <si>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</si>
  <si>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</si>
  <si>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</si>
  <si>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</si>
  <si>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</si>
  <si>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</si>
  <si>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</si>
  <si>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</si>
  <si>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</si>
  <si>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</si>
  <si>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</si>
  <si>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</si>
  <si>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</si>
  <si>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</si>
  <si>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</si>
  <si>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</si>
  <si>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</si>
  <si>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</si>
  <si>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</si>
  <si>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</si>
  <si>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</si>
  <si>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</si>
  <si>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</si>
  <si>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</si>
  <si>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</si>
  <si>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</si>
  <si>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</si>
  <si>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</si>
  <si>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</si>
  <si>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</si>
  <si>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</si>
  <si>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</si>
  <si>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</si>
  <si>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</si>
  <si>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</si>
  <si>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</si>
  <si>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</si>
  <si>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</si>
  <si>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</si>
  <si>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</si>
  <si>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</si>
  <si>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</si>
  <si>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</si>
  <si>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</si>
  <si>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</si>
  <si>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</si>
  <si>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</si>
  <si>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</si>
  <si>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</si>
  <si>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</si>
  <si>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</si>
  <si>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</si>
  <si>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</si>
  <si>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</si>
  <si>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</si>
  <si>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</si>
  <si>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</si>
  <si>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</si>
  <si>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</si>
  <si>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</si>
  <si>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</si>
  <si>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</si>
  <si>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</si>
  <si>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</si>
  <si>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</si>
  <si>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</si>
  <si>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</si>
  <si>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</si>
  <si>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</si>
  <si>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</si>
  <si>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</si>
  <si>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</si>
  <si>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</si>
  <si>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</si>
  <si>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</si>
  <si>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</si>
  <si>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</si>
  <si>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</si>
  <si>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</si>
  <si>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</si>
  <si>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</si>
  <si>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</si>
  <si>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</si>
  <si>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</si>
  <si>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</si>
  <si>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</si>
  <si>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</si>
  <si>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</si>
  <si>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</si>
  <si>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</si>
  <si>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</si>
  <si>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</si>
  <si>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</si>
  <si>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</si>
  <si>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</si>
  <si>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</si>
  <si>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</si>
  <si>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</si>
  <si>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</si>
  <si>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</si>
  <si>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</si>
  <si>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</si>
  <si>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</si>
  <si>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</si>
  <si>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</si>
  <si>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</si>
  <si>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</si>
  <si>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</si>
  <si>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</si>
  <si>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</si>
  <si>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</si>
  <si>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</si>
  <si>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</si>
  <si>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</si>
  <si>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</si>
  <si>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</si>
  <si>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</si>
  <si>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</si>
  <si>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</si>
  <si>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</si>
  <si>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</si>
  <si>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</si>
  <si>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</si>
  <si>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</si>
  <si>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</si>
  <si>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</si>
  <si>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</si>
  <si>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</si>
  <si>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</si>
  <si>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</si>
  <si>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</si>
  <si>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</si>
  <si>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</si>
  <si>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</si>
  <si>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</si>
  <si>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</si>
  <si>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</si>
  <si>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</si>
  <si>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</si>
  <si>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</si>
  <si>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</si>
  <si>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</si>
  <si>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</si>
  <si>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</si>
  <si>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</si>
  <si>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</si>
  <si>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</si>
  <si>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</si>
  <si>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</si>
  <si>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</si>
  <si>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</si>
  <si>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</si>
  <si>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</si>
  <si>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</si>
  <si>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</si>
  <si>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</si>
  <si>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</si>
  <si>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</si>
  <si>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</si>
  <si>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</si>
  <si>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</si>
  <si>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</si>
  <si>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</si>
  <si>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</si>
  <si>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</si>
  <si>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</si>
  <si>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</si>
  <si>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</si>
  <si>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</si>
  <si>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</si>
  <si>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</si>
  <si>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</si>
  <si>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</si>
  <si>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</si>
  <si>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</si>
  <si>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</si>
  <si>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</si>
  <si>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</si>
  <si>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</si>
  <si>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</si>
  <si>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</si>
  <si>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</si>
  <si>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</si>
  <si>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</si>
  <si>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</si>
  <si>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</si>
  <si>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</si>
  <si>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</si>
  <si>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</si>
  <si>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</si>
  <si>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</si>
  <si>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</si>
  <si>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</si>
  <si>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</si>
  <si>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</si>
  <si>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</si>
  <si>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</si>
  <si>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</si>
  <si>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</si>
  <si>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</si>
  <si>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</si>
  <si>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</si>
  <si>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</si>
  <si>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</si>
  <si>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</si>
  <si>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</si>
  <si>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</si>
  <si>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</si>
  <si>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</si>
  <si>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</si>
  <si>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</si>
  <si>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</si>
  <si>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</si>
  <si>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</si>
  <si>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</si>
  <si>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</si>
  <si>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</si>
  <si>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</si>
  <si>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</si>
  <si>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</si>
  <si>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</si>
  <si>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</si>
  <si>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</si>
  <si>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</si>
  <si>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</si>
  <si>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</si>
  <si>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</si>
  <si>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</si>
  <si>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</si>
  <si>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</si>
  <si>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</si>
  <si>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</si>
  <si>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</si>
  <si>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</si>
  <si>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</si>
  <si>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</si>
  <si>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</si>
  <si>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</si>
  <si>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</si>
  <si>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</si>
  <si>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</si>
  <si>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</si>
  <si>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</si>
  <si>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</si>
  <si>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</si>
  <si>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</si>
  <si>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</si>
  <si>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</si>
  <si>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</si>
  <si>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</si>
  <si>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</si>
  <si>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</si>
  <si>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</si>
  <si>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</si>
  <si>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</si>
  <si>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</si>
  <si>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</si>
  <si>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</si>
  <si>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</si>
  <si>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</si>
  <si>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</si>
  <si>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</si>
  <si>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</si>
  <si>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</si>
  <si>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</si>
  <si>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</si>
  <si>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</si>
  <si>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</si>
  <si>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</si>
  <si>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</si>
  <si>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</si>
  <si>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</si>
  <si>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</si>
  <si>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</si>
  <si>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</si>
  <si>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</si>
  <si>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</si>
  <si>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</si>
  <si>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</si>
  <si>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</si>
  <si>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</si>
  <si>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</si>
  <si>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</si>
  <si>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</si>
  <si>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</si>
  <si>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</si>
  <si>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</si>
  <si>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</si>
  <si>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</si>
  <si>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</si>
  <si>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</si>
  <si>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</si>
  <si>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</si>
  <si>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</si>
  <si>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</si>
  <si>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</si>
  <si>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</si>
  <si>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</si>
  <si>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</si>
  <si>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</si>
  <si>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</si>
  <si>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</si>
  <si>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</si>
  <si>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</si>
  <si>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</si>
  <si>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</si>
  <si>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</si>
  <si>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</si>
  <si>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</si>
  <si>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</si>
  <si>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</si>
  <si>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</si>
  <si>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</si>
  <si>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</si>
  <si>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</si>
  <si>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</si>
  <si>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</si>
  <si>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</si>
  <si>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</si>
  <si>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</si>
  <si>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</si>
  <si>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</si>
  <si>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</si>
  <si>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</si>
  <si>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</si>
  <si>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</si>
  <si>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</si>
  <si>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</si>
  <si>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</si>
  <si>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</si>
  <si>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</si>
  <si>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</si>
  <si>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</si>
  <si>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</si>
  <si>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</si>
  <si>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</si>
  <si>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</si>
  <si>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</si>
  <si>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</si>
  <si>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</si>
  <si>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</si>
  <si>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</si>
  <si>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</si>
  <si>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</si>
  <si>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</si>
  <si>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</si>
  <si>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</si>
  <si>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</si>
  <si>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</si>
  <si>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</si>
  <si>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</si>
  <si>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</si>
  <si>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</si>
  <si>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</si>
  <si>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</si>
  <si>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</si>
  <si>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</si>
  <si>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</si>
  <si>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</si>
  <si>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</si>
  <si>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</si>
  <si>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</si>
  <si>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</si>
  <si>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</si>
  <si>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</si>
  <si>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</si>
  <si>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</si>
  <si>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</si>
  <si>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</si>
  <si>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</si>
  <si>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</si>
  <si>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</si>
  <si>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</si>
  <si>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</si>
  <si>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</si>
  <si>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</si>
  <si>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</si>
  <si>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</si>
  <si>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</si>
  <si>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</si>
  <si>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</si>
  <si>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</si>
  <si>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</si>
  <si>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</si>
  <si>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</si>
  <si>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</si>
  <si>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</si>
  <si>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</si>
  <si>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</si>
  <si>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</si>
  <si>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</si>
  <si>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</si>
  <si>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</si>
  <si>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</si>
  <si>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</si>
  <si>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</si>
  <si>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</si>
  <si>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</si>
  <si>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</si>
  <si>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</si>
  <si>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</si>
  <si>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</si>
  <si>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</si>
  <si>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</si>
  <si>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</si>
  <si>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</si>
  <si>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</si>
  <si>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</si>
  <si>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</si>
  <si>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</si>
  <si>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</si>
  <si>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</si>
  <si>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</si>
  <si>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</si>
  <si>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</si>
  <si>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</si>
  <si>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</si>
  <si>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</si>
  <si>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</si>
  <si>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</si>
  <si>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</si>
  <si>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</si>
  <si>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</si>
  <si>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</si>
  <si>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</si>
  <si>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</si>
  <si>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</si>
  <si>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</si>
  <si>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</si>
  <si>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</si>
  <si>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</si>
  <si>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</si>
  <si>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</si>
  <si>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</si>
  <si>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</si>
  <si>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</si>
  <si>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</si>
  <si>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</si>
  <si>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</si>
  <si>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</si>
  <si>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</si>
  <si>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</si>
  <si>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</si>
  <si>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</si>
  <si>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</si>
  <si>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</si>
  <si>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</si>
  <si>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</si>
  <si>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</si>
  <si>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</si>
  <si>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</si>
  <si>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</si>
  <si>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</si>
  <si>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</si>
  <si>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</si>
  <si>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</si>
  <si>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</si>
  <si>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</si>
  <si>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</si>
  <si>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</si>
  <si>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</si>
  <si>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</si>
  <si>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</si>
  <si>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</si>
  <si>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</si>
  <si>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</si>
  <si>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</si>
  <si>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</si>
  <si>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</si>
  <si>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</si>
  <si>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</si>
  <si>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</si>
  <si>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</si>
  <si>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</si>
  <si>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</si>
  <si>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</si>
  <si>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</si>
  <si>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</si>
  <si>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</si>
  <si>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</si>
  <si>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</si>
  <si>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</si>
  <si>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</si>
  <si>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</si>
  <si>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</si>
  <si>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</si>
  <si>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</si>
  <si>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</si>
  <si>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</si>
  <si>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</si>
  <si>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</si>
  <si>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</si>
  <si>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</si>
  <si>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</si>
  <si>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</si>
  <si>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</si>
  <si>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</si>
  <si>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</si>
  <si>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</si>
  <si>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</si>
  <si>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</si>
  <si>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</si>
  <si>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</si>
  <si>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</si>
  <si>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</si>
  <si>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</si>
  <si>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</si>
  <si>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</si>
  <si>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</si>
  <si>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</si>
  <si>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</si>
  <si>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</si>
  <si>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</si>
  <si>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</si>
  <si>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</si>
  <si>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</si>
  <si>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</si>
  <si>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</si>
  <si>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</si>
  <si>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</si>
  <si>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</si>
  <si>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</si>
  <si>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</si>
  <si>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</si>
  <si>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</si>
  <si>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</si>
  <si>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</si>
  <si>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</si>
  <si>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</si>
  <si>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</si>
  <si>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</si>
  <si>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</si>
  <si>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</si>
  <si>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</si>
  <si>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</si>
  <si>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</si>
  <si>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</si>
  <si>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</si>
  <si>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</si>
  <si>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</si>
  <si>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</si>
  <si>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</si>
  <si>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</si>
  <si>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</si>
  <si>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</si>
  <si>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</si>
  <si>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</si>
  <si>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</si>
  <si>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</si>
  <si>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</si>
  <si>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</si>
  <si>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</si>
  <si>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</si>
  <si>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</si>
  <si>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</si>
  <si>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</si>
  <si>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</si>
  <si>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</si>
  <si>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</si>
  <si>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</si>
  <si>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</si>
  <si>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</si>
  <si>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</si>
  <si>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</si>
  <si>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</si>
  <si>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</si>
  <si>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</si>
  <si>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</si>
  <si>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</si>
  <si>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</si>
  <si>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</si>
  <si>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</si>
  <si>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</si>
  <si>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</si>
  <si>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</si>
  <si>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</si>
  <si>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</si>
  <si>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</si>
  <si>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</si>
  <si>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</si>
  <si>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</si>
  <si>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</si>
  <si>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</si>
  <si>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</si>
  <si>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</si>
  <si>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</si>
  <si>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</si>
  <si>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</si>
  <si>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</si>
  <si>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</si>
  <si>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</si>
  <si>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</si>
  <si>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</si>
  <si>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</si>
  <si>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</si>
  <si>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</si>
  <si>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</si>
  <si>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</si>
  <si>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</si>
  <si>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</si>
  <si>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</si>
  <si>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</si>
  <si>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</si>
  <si>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</si>
  <si>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</si>
  <si>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</si>
  <si>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</si>
  <si>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</si>
  <si>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</si>
  <si>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</si>
  <si>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</si>
  <si>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</si>
  <si>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</si>
  <si>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</si>
  <si>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</si>
  <si>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</si>
  <si>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</si>
  <si>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</si>
  <si>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</si>
  <si>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</si>
  <si>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</si>
  <si>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</si>
  <si>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</si>
  <si>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</si>
  <si>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</si>
  <si>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</si>
  <si>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</si>
  <si>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</si>
  <si>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</si>
  <si>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</si>
  <si>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</si>
  <si>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</si>
  <si>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</si>
  <si>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</si>
  <si>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</si>
  <si>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</si>
  <si>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</si>
  <si>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</si>
  <si>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</si>
  <si>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</si>
  <si>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</si>
  <si>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</si>
  <si>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</si>
  <si>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</si>
  <si>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</si>
  <si>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</si>
  <si>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</si>
  <si>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</si>
  <si>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</si>
  <si>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</si>
  <si>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</si>
  <si>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</si>
  <si>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</si>
  <si>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</si>
  <si>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</si>
  <si>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</si>
  <si>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</si>
  <si>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</si>
  <si>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</si>
  <si>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</si>
  <si>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</si>
  <si>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</si>
  <si>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</si>
  <si>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</si>
  <si>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</si>
  <si>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</si>
  <si>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</si>
  <si>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</si>
  <si>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</si>
  <si>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</si>
  <si>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</si>
  <si>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</si>
  <si>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</si>
  <si>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</si>
  <si>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</si>
  <si>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</si>
  <si>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</si>
  <si>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</si>
  <si>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</si>
  <si>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</si>
  <si>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</si>
  <si>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</si>
  <si>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</si>
  <si>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</si>
  <si>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</si>
  <si>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</si>
  <si>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</si>
  <si>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</si>
  <si>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</si>
  <si>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</si>
  <si>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</si>
  <si>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</si>
  <si>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</si>
  <si>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</si>
  <si>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</si>
  <si>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</si>
  <si>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</si>
  <si>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</si>
  <si>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</si>
  <si>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</si>
  <si>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</si>
  <si>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</si>
  <si>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</si>
  <si>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</si>
  <si>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</si>
  <si>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</si>
  <si>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</si>
  <si>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</si>
  <si>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</si>
  <si>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</si>
  <si>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</si>
  <si>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</si>
  <si>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</si>
  <si>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</si>
  <si>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</si>
  <si>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</si>
  <si>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</si>
  <si>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</si>
  <si>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</si>
  <si>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</si>
  <si>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</si>
  <si>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</si>
  <si>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</si>
  <si>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</si>
  <si>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</si>
  <si>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</si>
  <si>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</si>
  <si>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</si>
  <si>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</si>
  <si>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</si>
  <si>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</si>
  <si>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</si>
  <si>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</si>
  <si>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</si>
  <si>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</si>
  <si>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</si>
  <si>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</si>
  <si>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</si>
  <si>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</si>
  <si>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</si>
  <si>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</si>
  <si>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</si>
  <si>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</si>
  <si>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</si>
  <si>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</si>
  <si>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</si>
  <si>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</si>
  <si>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</si>
  <si>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</si>
  <si>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</si>
  <si>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</si>
  <si>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</si>
  <si>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</si>
  <si>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</si>
  <si>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</si>
  <si>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</si>
  <si>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</si>
  <si>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</si>
  <si>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</si>
  <si>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</si>
  <si>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</si>
  <si>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</si>
  <si>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</si>
  <si>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</si>
  <si>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</si>
  <si>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</si>
  <si>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</si>
  <si>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</si>
  <si>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</si>
  <si>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</si>
  <si>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</si>
  <si>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</si>
  <si>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</si>
  <si>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</si>
  <si>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</si>
  <si>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</si>
  <si>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</si>
  <si>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</si>
  <si>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</si>
  <si>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</si>
  <si>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</si>
  <si>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</si>
  <si>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</si>
  <si>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</si>
  <si>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</si>
  <si>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</si>
  <si>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</si>
  <si>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</si>
  <si>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</si>
  <si>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</si>
  <si>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</si>
  <si>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</si>
  <si>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</si>
  <si>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</si>
  <si>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</si>
  <si>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</si>
  <si>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</si>
  <si>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</si>
  <si>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</si>
  <si>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</si>
  <si>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</si>
  <si>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</si>
  <si>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</si>
  <si>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</si>
  <si>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</si>
  <si>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</si>
  <si>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</si>
  <si>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</si>
  <si>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</si>
  <si>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</si>
  <si>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</si>
  <si>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</si>
  <si>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</si>
  <si>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</si>
  <si>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</si>
  <si>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</si>
  <si>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</si>
  <si>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</si>
  <si>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</si>
  <si>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</si>
  <si>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</si>
  <si>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</si>
  <si>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</si>
  <si>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</si>
  <si>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</si>
  <si>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</si>
  <si>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</si>
  <si>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</si>
  <si>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</si>
  <si>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</si>
  <si>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</si>
  <si>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</si>
  <si>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</si>
  <si>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</si>
  <si>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</si>
  <si>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</si>
  <si>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</si>
  <si>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</si>
  <si>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</si>
  <si>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</si>
  <si>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</si>
  <si>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</si>
  <si>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</si>
  <si>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</si>
  <si>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</si>
  <si>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</si>
  <si>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</si>
  <si>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</si>
  <si>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</si>
  <si>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</si>
  <si>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</si>
  <si>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</si>
  <si>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</si>
  <si>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</si>
  <si>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</si>
  <si>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</si>
  <si>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</si>
  <si>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</si>
  <si>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</si>
  <si>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</si>
  <si>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</si>
  <si>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</si>
  <si>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</si>
  <si>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</si>
  <si>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</si>
  <si>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</si>
  <si>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</si>
  <si>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</si>
  <si>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</si>
  <si>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</si>
  <si>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</si>
  <si>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</si>
  <si>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</si>
  <si>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</si>
  <si>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</si>
  <si>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</si>
  <si>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</si>
  <si>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</si>
  <si>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</si>
  <si>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</si>
  <si>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</si>
  <si>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</si>
  <si>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</si>
  <si>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</si>
  <si>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</si>
  <si>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</si>
  <si>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</si>
  <si>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</si>
  <si>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</si>
  <si>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</si>
  <si>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</si>
  <si>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</si>
  <si>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</si>
  <si>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</si>
  <si>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</si>
  <si>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</si>
  <si>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</si>
  <si>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</si>
  <si>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</si>
  <si>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</si>
  <si>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</si>
  <si>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</si>
  <si>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</si>
  <si>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</si>
  <si>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</si>
  <si>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</si>
  <si>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</si>
  <si>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</si>
  <si>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</si>
  <si>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</si>
  <si>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</si>
  <si>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</si>
  <si>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</si>
  <si>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</si>
  <si>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</si>
  <si>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</si>
  <si>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</si>
  <si>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</si>
  <si>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</si>
  <si>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</si>
  <si>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</si>
  <si>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</si>
  <si>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</si>
  <si>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</si>
  <si>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</si>
  <si>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</si>
  <si>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</si>
  <si>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</si>
  <si>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</si>
  <si>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</si>
  <si>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</si>
  <si>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</si>
  <si>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</si>
  <si>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</si>
  <si>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</si>
  <si>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</si>
  <si>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</si>
  <si>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</si>
  <si>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</si>
  <si>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</si>
  <si>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</si>
  <si>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</si>
  <si>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</si>
  <si>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</si>
  <si>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</si>
  <si>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</si>
  <si>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</si>
  <si>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</si>
  <si>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</si>
  <si>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</si>
  <si>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</si>
  <si>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</si>
  <si>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</si>
  <si>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</si>
  <si>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</si>
  <si>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</si>
  <si>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</si>
  <si>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</si>
  <si>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</si>
  <si>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</si>
  <si>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</si>
  <si>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</si>
  <si>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</si>
  <si>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</si>
  <si>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</si>
  <si>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</si>
  <si>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</si>
  <si>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</si>
  <si>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</si>
  <si>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</si>
  <si>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</si>
  <si>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</si>
  <si>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</si>
  <si>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</si>
  <si>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</si>
  <si>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</si>
  <si>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</si>
  <si>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</si>
  <si>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</si>
  <si>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</si>
  <si>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</si>
  <si>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</si>
  <si>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</si>
  <si>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</si>
  <si>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</si>
  <si>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</si>
  <si>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</si>
  <si>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</si>
  <si>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</si>
  <si>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</si>
  <si>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</si>
  <si>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</si>
  <si>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</si>
  <si>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</si>
  <si>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</si>
  <si>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</si>
  <si>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</si>
  <si>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</si>
  <si>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</si>
  <si>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</si>
  <si>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</si>
  <si>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</si>
  <si>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</si>
  <si>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</si>
  <si>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</si>
  <si>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</si>
  <si>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</si>
  <si>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</si>
  <si>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</si>
  <si>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</si>
  <si>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</si>
  <si>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</si>
  <si>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</si>
  <si>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</si>
  <si>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</si>
  <si>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</si>
  <si>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</si>
  <si>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</si>
  <si>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</si>
  <si>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</si>
  <si>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</si>
  <si>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</si>
  <si>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</si>
  <si>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</si>
  <si>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</si>
  <si>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</si>
  <si>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</si>
  <si>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</si>
  <si>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</si>
  <si>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</si>
  <si>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</si>
  <si>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</si>
  <si>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</si>
  <si>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</si>
  <si>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</si>
  <si>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</si>
  <si>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</si>
  <si>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</si>
  <si>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</si>
  <si>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</si>
  <si>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</si>
  <si>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</si>
  <si>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</si>
  <si>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</si>
  <si>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</si>
  <si>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</si>
  <si>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</si>
  <si>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</si>
  <si>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</si>
  <si>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</si>
  <si>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</si>
  <si>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</si>
  <si>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</si>
  <si>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</si>
  <si>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</si>
  <si>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</si>
  <si>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</si>
  <si>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</si>
  <si>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</si>
  <si>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</si>
  <si>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</si>
  <si>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</si>
  <si>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</si>
  <si>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</si>
  <si>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</si>
  <si>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</si>
  <si>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</si>
  <si>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</si>
  <si>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</si>
  <si>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</si>
  <si>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</si>
  <si>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</si>
  <si>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</si>
  <si>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</si>
  <si>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</si>
  <si>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</si>
  <si>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</si>
  <si>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</si>
  <si>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</si>
  <si>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</si>
  <si>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</si>
  <si>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</si>
  <si>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</si>
  <si>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</si>
  <si>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</si>
  <si>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</si>
  <si>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</si>
  <si>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</si>
  <si>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</si>
  <si>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</si>
  <si>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</si>
  <si>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</si>
  <si>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</si>
  <si>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</si>
  <si>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</si>
  <si>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</si>
  <si>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</si>
  <si>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</si>
  <si>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</si>
  <si>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</si>
  <si>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</si>
  <si>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</si>
  <si>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</si>
  <si>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</si>
  <si>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</si>
  <si>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</si>
  <si>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</si>
  <si>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</si>
  <si>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</si>
  <si>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</si>
  <si>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</si>
  <si>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</si>
  <si>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</si>
  <si>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</si>
  <si>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</si>
  <si>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</si>
  <si>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</si>
  <si>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</si>
  <si>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</si>
  <si>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</si>
  <si>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</si>
  <si>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</si>
  <si>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</si>
  <si>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</si>
  <si>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</si>
  <si>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</si>
  <si>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</si>
  <si>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</si>
  <si>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</si>
  <si>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</si>
  <si>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</si>
  <si>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</si>
  <si>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</si>
  <si>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</si>
  <si>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</si>
  <si>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</si>
  <si>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</si>
  <si>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</si>
  <si>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</si>
  <si>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</si>
  <si>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</si>
  <si>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</si>
  <si>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</si>
  <si>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</si>
  <si>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</si>
  <si>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</si>
  <si>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</si>
  <si>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</si>
  <si>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</si>
  <si>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</si>
  <si>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</si>
  <si>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</si>
  <si>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</si>
  <si>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</si>
  <si>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</si>
  <si>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</si>
  <si>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</si>
  <si>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</si>
  <si>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</si>
  <si>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</si>
  <si>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</si>
  <si>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</si>
  <si>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</si>
  <si>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</si>
  <si>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</si>
  <si>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</si>
  <si>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</si>
  <si>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</si>
  <si>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</si>
  <si>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</si>
  <si>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</si>
  <si>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</si>
  <si>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</si>
  <si>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</si>
  <si>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</si>
  <si>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</si>
  <si>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</si>
  <si>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</si>
  <si>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</si>
  <si>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</si>
  <si>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</si>
  <si>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</si>
  <si>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</si>
  <si>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</si>
  <si>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</si>
  <si>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</si>
  <si>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</si>
  <si>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</si>
  <si>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</si>
  <si>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</si>
  <si>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</si>
  <si>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</si>
  <si>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</si>
  <si>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</si>
  <si>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</si>
  <si>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</si>
  <si>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</si>
  <si>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</si>
  <si>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</si>
  <si>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</si>
  <si>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</si>
  <si>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</si>
  <si>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</si>
  <si>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</si>
  <si>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</si>
  <si>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</si>
  <si>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</si>
  <si>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</si>
  <si>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</si>
  <si>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</si>
  <si>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</si>
  <si>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</si>
  <si>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</si>
  <si>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</si>
  <si>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</si>
  <si>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</si>
  <si>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</si>
  <si>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</si>
  <si>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</si>
  <si>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</si>
  <si>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</si>
  <si>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</si>
  <si>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</si>
  <si>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</si>
  <si>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</si>
  <si>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</si>
  <si>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</si>
  <si>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</si>
  <si>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</si>
  <si>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</si>
  <si>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</si>
  <si>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</si>
  <si>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</si>
  <si>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</si>
  <si>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</si>
  <si>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</si>
  <si>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</si>
  <si>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</si>
  <si>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</si>
  <si>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</si>
  <si>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</si>
  <si>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</si>
  <si>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</si>
  <si>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</si>
  <si>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</si>
  <si>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</si>
  <si>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</si>
  <si>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</si>
  <si>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</si>
  <si>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</si>
  <si>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</si>
  <si>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</si>
  <si>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</si>
  <si>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</si>
  <si>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</si>
  <si>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</si>
  <si>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</si>
  <si>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</si>
  <si>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</si>
  <si>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</si>
  <si>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</si>
  <si>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</si>
  <si>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</si>
  <si>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</si>
  <si>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</si>
  <si>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</si>
  <si>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</si>
  <si>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</si>
  <si>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</si>
  <si>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</si>
  <si>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</si>
  <si>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</si>
  <si>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</si>
  <si>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</si>
  <si>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</si>
  <si>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</si>
  <si>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</si>
  <si>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</si>
  <si>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</si>
  <si>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</si>
  <si>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</si>
  <si>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</si>
  <si>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</si>
  <si>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</si>
  <si>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</si>
  <si>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</si>
  <si>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</si>
  <si>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</si>
  <si>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</si>
  <si>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</si>
  <si>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</si>
  <si>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</si>
  <si>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</si>
  <si>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</si>
  <si>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</si>
  <si>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</si>
  <si>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</si>
  <si>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</si>
  <si>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</si>
  <si>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</si>
  <si>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</si>
  <si>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</si>
  <si>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</si>
  <si>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</si>
  <si>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</si>
  <si>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</si>
  <si>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</si>
  <si>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</si>
  <si>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</si>
  <si>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</si>
  <si>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</si>
  <si>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</si>
  <si>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</si>
  <si>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</si>
  <si>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</si>
  <si>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</si>
  <si>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</si>
  <si>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</si>
  <si>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</si>
  <si>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</si>
  <si>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</si>
  <si>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</si>
  <si>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</si>
  <si>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</si>
  <si>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</si>
  <si>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</si>
  <si>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</si>
  <si>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</si>
  <si>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</si>
  <si>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</si>
  <si>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</si>
  <si>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</si>
  <si>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</si>
  <si>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</si>
  <si>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</si>
  <si>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</si>
  <si>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</si>
  <si>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</si>
  <si>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</si>
  <si>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</si>
  <si>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</si>
  <si>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</si>
  <si>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</si>
  <si>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</si>
  <si>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</si>
  <si>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</si>
  <si>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</si>
  <si>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</si>
  <si>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</si>
  <si>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</si>
  <si>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</si>
  <si>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</si>
  <si>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</si>
  <si>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</si>
  <si>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</si>
  <si>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</si>
  <si>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</si>
  <si>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</si>
  <si>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</si>
  <si>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</si>
  <si>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</si>
  <si>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</si>
  <si>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</si>
  <si>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</si>
  <si>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</si>
  <si>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</si>
  <si>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</si>
  <si>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</si>
  <si>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</si>
  <si>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</si>
  <si>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</si>
  <si>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</si>
  <si>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</si>
  <si>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</si>
  <si>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</si>
  <si>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</si>
  <si>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</si>
  <si>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</si>
  <si>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</si>
  <si>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</si>
  <si>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</si>
  <si>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</si>
  <si>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</si>
  <si>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</si>
  <si>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</si>
  <si>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</si>
  <si>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</si>
  <si>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</si>
  <si>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</si>
  <si>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</si>
  <si>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</si>
  <si>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</si>
  <si>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</si>
  <si>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</si>
  <si>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</si>
  <si>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</si>
  <si>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</si>
  <si>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</si>
  <si>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</si>
  <si>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</si>
  <si>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</si>
  <si>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</si>
  <si>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</si>
  <si>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</si>
  <si>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</si>
  <si>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</si>
  <si>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</si>
  <si>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</si>
  <si>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</si>
  <si>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</si>
  <si>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</si>
  <si>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</si>
  <si>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</si>
  <si>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</si>
  <si>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</si>
  <si>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</si>
  <si>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</si>
  <si>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</si>
  <si>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</si>
  <si>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</si>
  <si>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</si>
  <si>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</si>
  <si>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</si>
  <si>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</si>
  <si>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</si>
  <si>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</si>
  <si>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</si>
  <si>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</si>
  <si>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</si>
  <si>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</si>
  <si>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</si>
  <si>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</si>
  <si>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</si>
  <si>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</si>
  <si>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</si>
  <si>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</si>
  <si>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</si>
  <si>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</si>
  <si>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</si>
  <si>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</si>
  <si>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</si>
  <si>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</si>
  <si>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</si>
  <si>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</si>
  <si>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</si>
  <si>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</si>
  <si>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</si>
  <si>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</si>
  <si>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</si>
  <si>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</si>
  <si>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</si>
  <si>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</si>
  <si>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</si>
  <si>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</si>
  <si>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</si>
  <si>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</si>
  <si>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</si>
  <si>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</si>
  <si>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</si>
  <si>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</si>
  <si>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</si>
  <si>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</si>
  <si>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</si>
  <si>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</si>
  <si>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</si>
  <si>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</si>
  <si>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</si>
  <si>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</si>
  <si>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</si>
  <si>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</si>
  <si>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</si>
  <si>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</si>
  <si>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</si>
  <si>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</si>
  <si>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</si>
  <si>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</si>
  <si>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</si>
  <si>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</si>
  <si>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</si>
  <si>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</si>
  <si>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</si>
  <si>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</si>
  <si>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</si>
  <si>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</si>
  <si>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</si>
  <si>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</si>
  <si>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</si>
  <si>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</si>
  <si>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</si>
  <si>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</si>
  <si>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</si>
  <si>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</si>
  <si>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</si>
  <si>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</si>
  <si>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</si>
  <si>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</si>
  <si>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</si>
  <si>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</si>
  <si>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</si>
  <si>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</si>
  <si>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</si>
  <si>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</si>
  <si>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</si>
  <si>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</si>
  <si>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</si>
  <si>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</si>
  <si>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</si>
  <si>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</si>
  <si>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</si>
  <si>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</si>
  <si>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</si>
  <si>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</si>
  <si>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</si>
  <si>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</si>
  <si>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</si>
  <si>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</si>
  <si>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</si>
  <si>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</si>
  <si>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</si>
  <si>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</si>
  <si>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</si>
  <si>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</si>
  <si>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</si>
  <si>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</si>
  <si>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</si>
  <si>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</si>
  <si>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</si>
  <si>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</si>
  <si>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</si>
  <si>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</si>
  <si>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</si>
  <si>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</si>
  <si>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</si>
  <si>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</si>
  <si>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</si>
  <si>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</si>
  <si>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</si>
  <si>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</si>
  <si>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</si>
  <si>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</si>
  <si>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</si>
  <si>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</si>
  <si>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</si>
  <si>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</si>
  <si>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</si>
  <si>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</si>
  <si>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</si>
  <si>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</si>
  <si>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</si>
  <si>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</si>
  <si>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</si>
  <si>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</si>
  <si>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</si>
  <si>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</si>
  <si>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</si>
  <si>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</si>
  <si>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</si>
  <si>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</si>
  <si>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</si>
  <si>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</si>
  <si>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</si>
  <si>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</si>
  <si>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</si>
  <si>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</si>
  <si>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</si>
  <si>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</si>
  <si>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</si>
  <si>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</si>
  <si>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</si>
  <si>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</si>
  <si>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</si>
  <si>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</si>
  <si>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</si>
  <si>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</si>
  <si>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</si>
  <si>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</si>
  <si>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</si>
  <si>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</si>
  <si>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</si>
  <si>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</si>
  <si>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</si>
  <si>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</si>
  <si>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</si>
  <si>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</si>
  <si>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</si>
  <si>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</si>
  <si>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</si>
  <si>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</si>
  <si>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</si>
  <si>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</si>
  <si>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</si>
  <si>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</si>
  <si>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</si>
  <si>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</si>
  <si>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</si>
  <si>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</si>
  <si>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</si>
  <si>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</si>
  <si>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</si>
  <si>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</si>
  <si>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</si>
  <si>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</si>
  <si>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</si>
  <si>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</si>
  <si>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</si>
  <si>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</si>
  <si>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</si>
  <si>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</si>
  <si>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</si>
  <si>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</si>
  <si>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</si>
  <si>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</si>
  <si>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</si>
  <si>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</si>
  <si>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</si>
  <si>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</si>
  <si>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</si>
  <si>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</si>
  <si>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</si>
  <si>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</si>
  <si>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</si>
  <si>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</si>
  <si>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</si>
  <si>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</si>
  <si>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</si>
  <si>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</si>
  <si>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</si>
  <si>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</si>
  <si>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</si>
  <si>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</si>
  <si>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</si>
  <si>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</si>
  <si>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</si>
  <si>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</si>
  <si>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</si>
  <si>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</si>
  <si>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</si>
  <si>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</si>
  <si>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</si>
  <si>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</si>
  <si>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</si>
  <si>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</si>
  <si>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</si>
  <si>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</si>
  <si>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</si>
  <si>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</si>
  <si>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</si>
  <si>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</si>
  <si>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</si>
  <si>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</si>
  <si>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</si>
  <si>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</si>
  <si>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</si>
  <si>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</si>
  <si>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</si>
  <si>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</si>
  <si>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</si>
  <si>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</si>
  <si>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</si>
  <si>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</si>
  <si>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</si>
  <si>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</si>
  <si>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</si>
  <si>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</si>
  <si>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</si>
  <si>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</si>
  <si>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</si>
  <si>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</si>
  <si>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</si>
  <si>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</si>
  <si>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</si>
  <si>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</si>
  <si>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</si>
  <si>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</si>
  <si>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</si>
  <si>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</si>
  <si>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</si>
  <si>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</si>
  <si>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</si>
  <si>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</si>
  <si>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</si>
  <si>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</si>
  <si>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</si>
  <si>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</si>
  <si>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</si>
  <si>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</si>
  <si>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</si>
  <si>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</si>
  <si>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</si>
  <si>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</si>
  <si>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</si>
  <si>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</si>
  <si>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</si>
  <si>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</si>
  <si>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</si>
  <si>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</si>
  <si>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</si>
  <si>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</si>
  <si>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</si>
  <si>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</si>
  <si>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</si>
  <si>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</si>
  <si>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</si>
  <si>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</si>
  <si>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</si>
  <si>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</si>
  <si>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</si>
  <si>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</si>
  <si>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</si>
  <si>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</si>
  <si>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</si>
  <si>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</si>
  <si>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</si>
  <si>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</si>
  <si>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</si>
  <si>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</si>
  <si>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</si>
  <si>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</si>
  <si>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</si>
  <si>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</si>
  <si>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</si>
  <si>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</si>
  <si>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</si>
  <si>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</si>
  <si>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</si>
  <si>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</si>
  <si>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</si>
  <si>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</si>
  <si>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</si>
  <si>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</si>
  <si>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</si>
  <si>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</si>
  <si>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</si>
  <si>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</si>
  <si>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</si>
  <si>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</si>
  <si>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</si>
  <si>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</si>
  <si>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</si>
  <si>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</si>
  <si>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</si>
  <si>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</si>
  <si>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</si>
  <si>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</si>
  <si>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</si>
  <si>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</si>
  <si>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</si>
  <si>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</si>
  <si>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</si>
  <si>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</si>
  <si>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</si>
  <si>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</si>
  <si>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</si>
  <si>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</si>
  <si>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</si>
  <si>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</si>
  <si>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</si>
  <si>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</si>
  <si>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</si>
  <si>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</si>
  <si>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</si>
  <si>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</si>
  <si>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</si>
  <si>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</si>
  <si>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</si>
  <si>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</si>
  <si>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</si>
  <si>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</si>
  <si>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</si>
  <si>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</si>
  <si>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</si>
  <si>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</si>
  <si>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</si>
  <si>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</si>
  <si>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</si>
  <si>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</si>
  <si>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</si>
  <si>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</si>
  <si>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</si>
  <si>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</si>
  <si>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</si>
  <si>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</si>
  <si>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</si>
  <si>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</si>
  <si>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</si>
  <si>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</si>
  <si>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</si>
  <si>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</si>
  <si>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</si>
  <si>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</si>
  <si>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</si>
  <si>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</si>
  <si>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</si>
  <si>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</si>
  <si>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</si>
  <si>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</si>
  <si>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</si>
  <si>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</si>
  <si>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</si>
  <si>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</si>
  <si>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</si>
  <si>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</si>
  <si>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</si>
  <si>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</si>
  <si>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</si>
  <si>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</si>
  <si>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</si>
  <si>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</si>
  <si>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</si>
  <si>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</si>
  <si>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</si>
  <si>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</si>
  <si>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</si>
  <si>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</si>
  <si>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</si>
  <si>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</si>
  <si>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</si>
  <si>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</si>
  <si>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</si>
  <si>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</si>
  <si>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</si>
  <si>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</si>
  <si>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</si>
  <si>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</si>
  <si>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</si>
  <si>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</si>
  <si>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</si>
  <si>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</si>
  <si>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</si>
  <si>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</si>
  <si>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</si>
  <si>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</si>
  <si>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</si>
  <si>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</si>
  <si>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</si>
  <si>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</si>
  <si>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</si>
  <si>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</si>
  <si>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</si>
  <si>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</si>
  <si>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</si>
  <si>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</si>
  <si>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</si>
  <si>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</si>
  <si>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</si>
  <si>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</si>
  <si>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</si>
  <si>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</si>
  <si>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</si>
  <si>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</si>
  <si>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</si>
  <si>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</si>
  <si>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</si>
  <si>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</si>
  <si>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</si>
  <si>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</si>
  <si>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</si>
  <si>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</si>
  <si>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</si>
  <si>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</si>
  <si>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</si>
  <si>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</si>
  <si>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</si>
  <si>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</si>
  <si>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</si>
  <si>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</si>
  <si>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</si>
  <si>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</si>
  <si>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</si>
  <si>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</si>
  <si>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</si>
  <si>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</si>
  <si>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</si>
  <si>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</si>
  <si>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</si>
  <si>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</si>
  <si>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</si>
  <si>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</si>
  <si>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</si>
  <si>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</si>
  <si>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</si>
  <si>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</si>
  <si>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</si>
  <si>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</si>
  <si>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</si>
  <si>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</si>
  <si>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</si>
  <si>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</si>
  <si>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</si>
  <si>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</si>
  <si>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</si>
  <si>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</si>
  <si>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</si>
  <si>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</si>
  <si>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</si>
  <si>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</si>
  <si>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</si>
  <si>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</si>
  <si>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</si>
  <si>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</si>
  <si>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</si>
  <si>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</si>
  <si>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</si>
  <si>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</si>
  <si>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</si>
  <si>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</si>
  <si>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</si>
  <si>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</si>
  <si>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</si>
  <si>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</si>
  <si>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</si>
  <si>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</si>
  <si>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</si>
  <si>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</si>
  <si>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</si>
  <si>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</si>
  <si>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</si>
  <si>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</si>
  <si>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</si>
  <si>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</si>
  <si>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</si>
  <si>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</si>
  <si>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</si>
  <si>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</si>
  <si>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</si>
  <si>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</si>
  <si>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</si>
  <si>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</si>
  <si>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</si>
  <si>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</si>
  <si>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</si>
  <si>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</si>
  <si>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</si>
  <si>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</si>
  <si>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</si>
  <si>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</si>
  <si>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</si>
  <si>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</si>
  <si>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</si>
  <si>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</si>
  <si>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</si>
  <si>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</si>
  <si>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</si>
  <si>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</si>
  <si>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</si>
  <si>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</si>
  <si>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</si>
  <si>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</si>
  <si>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</si>
  <si>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</si>
  <si>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</si>
  <si>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</si>
  <si>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</si>
  <si>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</si>
  <si>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</si>
  <si>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</si>
  <si>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</si>
  <si>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</si>
  <si>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</si>
  <si>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</si>
  <si>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</si>
  <si>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</si>
  <si>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</si>
  <si>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</si>
  <si>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</si>
  <si>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</si>
  <si>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</si>
  <si>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</si>
  <si>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</si>
  <si>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</si>
  <si>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</si>
  <si>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</si>
  <si>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</si>
  <si>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</si>
  <si>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</si>
  <si>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</si>
  <si>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</si>
  <si>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</si>
  <si>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</si>
  <si>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</si>
  <si>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</si>
  <si>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</si>
  <si>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</si>
  <si>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</si>
  <si>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</si>
  <si>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</si>
  <si>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</si>
  <si>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</si>
  <si>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</si>
  <si>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</si>
  <si>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</si>
  <si>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</si>
  <si>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</si>
  <si>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</si>
  <si>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</si>
  <si>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</si>
  <si>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</si>
  <si>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</si>
  <si>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</si>
  <si>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</si>
  <si>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</si>
  <si>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</si>
  <si>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</si>
  <si>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</si>
  <si>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</si>
  <si>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</si>
  <si>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</si>
  <si>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</si>
  <si>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</si>
  <si>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</si>
  <si>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</si>
  <si>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</si>
  <si>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</si>
  <si>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</si>
  <si>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</si>
  <si>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</si>
  <si>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</si>
  <si>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</si>
  <si>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</si>
  <si>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</si>
  <si>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</si>
  <si>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</si>
  <si>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</si>
  <si>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</si>
  <si>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</si>
  <si>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</si>
  <si>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</si>
  <si>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</si>
  <si>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</si>
  <si>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</si>
  <si>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</si>
  <si>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</si>
  <si>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</si>
  <si>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</si>
  <si>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</si>
  <si>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</si>
  <si>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</si>
  <si>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</si>
  <si>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</si>
  <si>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</si>
  <si>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</si>
  <si>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</si>
  <si>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</si>
  <si>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</si>
  <si>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</si>
  <si>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</si>
  <si>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</si>
  <si>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</si>
  <si>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</si>
  <si>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</si>
  <si>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</si>
  <si>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</si>
  <si>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</si>
  <si>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</si>
  <si>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</si>
  <si>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</si>
  <si>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</si>
  <si>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</si>
  <si>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</si>
  <si>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</si>
  <si>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</si>
  <si>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</si>
  <si>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</si>
  <si>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</si>
  <si>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</si>
  <si>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</si>
  <si>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</si>
  <si>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</si>
  <si>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</si>
  <si>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</si>
  <si>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</si>
  <si>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</si>
  <si>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</si>
  <si>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</si>
  <si>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</si>
  <si>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</si>
  <si>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</si>
  <si>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</si>
  <si>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</si>
  <si>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</si>
  <si>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</si>
  <si>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</si>
  <si>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</si>
  <si>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</si>
  <si>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</si>
  <si>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</si>
  <si>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</si>
  <si>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</si>
  <si>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</si>
  <si>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</si>
  <si>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</si>
  <si>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</si>
  <si>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</si>
  <si>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</si>
  <si>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</si>
  <si>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</si>
  <si>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</si>
  <si>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</si>
  <si>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</si>
  <si>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</si>
  <si>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</si>
  <si>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</si>
  <si>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</si>
  <si>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</si>
  <si>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</si>
  <si>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</si>
  <si>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</si>
  <si>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</si>
  <si>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</si>
  <si>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</si>
  <si>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</si>
  <si>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</si>
  <si>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</si>
  <si>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</si>
  <si>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</si>
  <si>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</si>
  <si>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</si>
  <si>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</si>
  <si>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</si>
  <si>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</si>
  <si>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</si>
  <si>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</si>
  <si>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</si>
  <si>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</si>
  <si>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</si>
  <si>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</si>
  <si>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</si>
  <si>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</si>
  <si>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</si>
  <si>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</si>
  <si>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</si>
  <si>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</si>
  <si>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</si>
  <si>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</si>
  <si>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</si>
  <si>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</si>
  <si>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</si>
  <si>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</si>
  <si>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</si>
  <si>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</si>
  <si>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</si>
  <si>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</si>
  <si>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</si>
  <si>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</si>
  <si>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</si>
  <si>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</si>
  <si>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</si>
  <si>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</si>
  <si>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</si>
  <si>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</si>
  <si>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</si>
  <si>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</si>
  <si>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</si>
  <si>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</si>
  <si>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</si>
  <si>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</si>
  <si>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</si>
  <si>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</si>
  <si>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</si>
  <si>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</si>
  <si>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</si>
  <si>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</si>
  <si>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</si>
  <si>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</si>
  <si>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</si>
  <si>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</si>
  <si>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</si>
  <si>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</si>
  <si>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</si>
  <si>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</si>
  <si>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</si>
  <si>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</si>
  <si>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</si>
  <si>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</si>
  <si>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</si>
  <si>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</si>
  <si>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</si>
  <si>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</si>
  <si>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</si>
  <si>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</si>
  <si>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</si>
  <si>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</si>
  <si>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</si>
  <si>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</si>
  <si>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</si>
  <si>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</si>
  <si>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</si>
  <si>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</si>
  <si>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</si>
  <si>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</si>
  <si>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</si>
  <si>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</si>
  <si>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</si>
  <si>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</si>
  <si>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</si>
  <si>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</si>
  <si>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</si>
  <si>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</si>
  <si>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</si>
  <si>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</si>
  <si>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</si>
  <si>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</si>
  <si>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</si>
  <si>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</si>
  <si>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</si>
  <si>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</si>
  <si>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</si>
  <si>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</si>
  <si>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</si>
  <si>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</si>
  <si>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</si>
  <si>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</si>
  <si>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</si>
  <si>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</si>
  <si>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</si>
  <si>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</si>
  <si>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</si>
  <si>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</si>
  <si>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</si>
  <si>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</si>
  <si>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</si>
  <si>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</si>
  <si>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</si>
  <si>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</si>
  <si>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</si>
  <si>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</si>
  <si>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</si>
  <si>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</si>
  <si>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</si>
  <si>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</si>
  <si>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</si>
  <si>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</si>
  <si>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</si>
  <si>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</si>
  <si>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</si>
  <si>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</si>
  <si>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</si>
  <si>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</si>
  <si>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</si>
  <si>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</si>
  <si>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</si>
  <si>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</si>
  <si>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</si>
  <si>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</si>
  <si>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</si>
  <si>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</si>
  <si>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</si>
  <si>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</si>
  <si>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</si>
  <si>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</si>
  <si>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</si>
  <si>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</si>
  <si>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</si>
  <si>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</si>
  <si>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</si>
  <si>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</si>
  <si>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</si>
  <si>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</si>
  <si>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</si>
  <si>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</si>
  <si>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</si>
  <si>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</si>
  <si>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</si>
  <si>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</si>
  <si>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</si>
  <si>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</si>
  <si>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</si>
  <si>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</si>
  <si>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</si>
  <si>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</si>
  <si>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</si>
  <si>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</si>
  <si>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</si>
  <si>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</si>
  <si>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</si>
  <si>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</si>
  <si>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</si>
  <si>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</si>
  <si>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</si>
  <si>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</si>
  <si>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</si>
  <si>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</si>
  <si>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</si>
  <si>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</si>
  <si>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</si>
  <si>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</si>
  <si>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</si>
  <si>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</si>
  <si>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</si>
  <si>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</si>
  <si>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</si>
  <si>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</si>
  <si>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</si>
  <si>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</si>
  <si>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</si>
  <si>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</si>
  <si>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</si>
  <si>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</si>
  <si>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</si>
  <si>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</si>
  <si>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</si>
  <si>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</si>
  <si>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</si>
  <si>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</si>
  <si>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</si>
  <si>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</si>
  <si>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</si>
  <si>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</si>
  <si>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</si>
  <si>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</si>
  <si>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</si>
  <si>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</si>
  <si>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</si>
  <si>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</si>
  <si>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</si>
  <si>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</si>
  <si>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</si>
  <si>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</si>
  <si>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</si>
  <si>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</si>
  <si>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</si>
  <si>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</si>
  <si>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</si>
  <si>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</si>
  <si>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</si>
  <si>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</si>
  <si>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</si>
  <si>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</si>
  <si>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</si>
  <si>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</si>
  <si>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</si>
  <si>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</si>
  <si>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</si>
  <si>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</si>
  <si>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</si>
  <si>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</si>
  <si>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</si>
  <si>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</si>
  <si>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</si>
  <si>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</si>
  <si>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</si>
  <si>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</si>
  <si>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</si>
  <si>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</si>
  <si>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</si>
  <si>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</si>
  <si>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</si>
  <si>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</si>
  <si>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</si>
  <si>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</si>
  <si>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</si>
  <si>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</si>
  <si>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</si>
  <si>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</si>
  <si>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</si>
  <si>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</si>
  <si>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</si>
  <si>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</si>
  <si>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</si>
  <si>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</si>
  <si>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</si>
  <si>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</si>
  <si>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</si>
  <si>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</si>
  <si>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</si>
  <si>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</si>
  <si>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</si>
  <si>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</si>
  <si>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</si>
  <si>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</si>
  <si>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</si>
  <si>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</si>
  <si>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</si>
  <si>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</si>
  <si>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</si>
  <si>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</si>
  <si>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</si>
  <si>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</si>
  <si>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</si>
  <si>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</si>
  <si>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</si>
  <si>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</si>
  <si>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</si>
  <si>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</si>
  <si>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</si>
  <si>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</si>
  <si>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</si>
  <si>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</si>
  <si>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</si>
  <si>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</si>
  <si>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</si>
  <si>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</si>
  <si>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</si>
  <si>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</si>
  <si>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</si>
  <si>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</si>
  <si>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</si>
  <si>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</si>
  <si>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</si>
  <si>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</si>
  <si>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</si>
  <si>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</si>
  <si>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</si>
  <si>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</si>
  <si>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</si>
  <si>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</si>
  <si>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</si>
  <si>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</si>
  <si>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</si>
  <si>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</si>
  <si>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</si>
  <si>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</si>
  <si>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</si>
  <si>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</si>
  <si>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</si>
  <si>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</si>
  <si>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</si>
  <si>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</si>
  <si>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</si>
  <si>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</si>
  <si>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</si>
  <si>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</si>
  <si>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</si>
  <si>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</si>
  <si>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</si>
  <si>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</si>
  <si>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</si>
  <si>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</si>
  <si>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</si>
  <si>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</si>
  <si>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</si>
  <si>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</si>
  <si>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</si>
  <si>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</si>
  <si>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</si>
  <si>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</si>
  <si>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</si>
  <si>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</si>
  <si>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</si>
  <si>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</si>
  <si>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</si>
  <si>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</si>
  <si>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</si>
  <si>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</si>
  <si>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</si>
  <si>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</si>
  <si>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</si>
  <si>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</si>
  <si>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</si>
  <si>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</si>
  <si>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</si>
  <si>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</si>
  <si>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</si>
  <si>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</si>
  <si>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</si>
  <si>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</si>
  <si>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</si>
  <si>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</si>
  <si>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</si>
  <si>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</si>
  <si>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</si>
  <si>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</si>
  <si>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</si>
  <si>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</si>
  <si>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</si>
  <si>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</si>
  <si>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</si>
  <si>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</si>
  <si>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</si>
  <si>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</si>
  <si>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</si>
  <si>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</si>
  <si>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</si>
  <si>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</si>
  <si>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</si>
  <si>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</si>
  <si>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</si>
  <si>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</si>
  <si>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</si>
  <si>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</si>
  <si>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</si>
  <si>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</si>
  <si>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</si>
  <si>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</si>
  <si>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</si>
  <si>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</si>
  <si>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</si>
  <si>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</si>
  <si>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</si>
  <si>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</si>
  <si>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</si>
  <si>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</si>
  <si>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</si>
  <si>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</si>
  <si>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</si>
  <si>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</si>
  <si>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</si>
  <si>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</si>
  <si>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</si>
  <si>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</si>
  <si>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</si>
  <si>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</si>
  <si>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</si>
  <si>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</si>
  <si>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</si>
  <si>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</si>
  <si>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</si>
  <si>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</si>
  <si>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</si>
  <si>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</si>
  <si>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</si>
  <si>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</si>
  <si>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</si>
  <si>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</si>
  <si>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</si>
  <si>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</si>
  <si>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</si>
  <si>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</si>
  <si>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</si>
  <si>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</si>
  <si>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</si>
  <si>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</si>
  <si>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</si>
  <si>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</si>
  <si>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</si>
  <si>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</si>
  <si>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</si>
  <si>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</si>
  <si>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</si>
  <si>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</si>
  <si>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</si>
  <si>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</si>
  <si>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</si>
  <si>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</si>
  <si>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</si>
  <si>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</si>
  <si>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</si>
  <si>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</si>
  <si>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</si>
  <si>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</si>
  <si>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</si>
  <si>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</si>
  <si>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</si>
  <si>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</si>
  <si>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</si>
  <si>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</si>
  <si>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</si>
  <si>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</si>
  <si>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</si>
  <si>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</si>
  <si>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</si>
  <si>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</si>
  <si>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</si>
  <si>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</si>
  <si>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</si>
  <si>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</si>
  <si>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</si>
  <si>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</si>
  <si>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</si>
  <si>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</si>
  <si>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</si>
  <si>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</si>
  <si>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</si>
  <si>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</si>
  <si>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</si>
  <si>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</si>
  <si>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</si>
  <si>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</si>
  <si>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</si>
  <si>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</si>
  <si>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</si>
  <si>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</si>
  <si>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</si>
  <si>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</si>
  <si>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</si>
  <si>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</si>
  <si>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</si>
  <si>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</si>
  <si>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</si>
  <si>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</si>
  <si>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</si>
  <si>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</si>
  <si>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</si>
  <si>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</si>
  <si>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</si>
  <si>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</si>
  <si>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</si>
  <si>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</si>
  <si>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</si>
  <si>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</si>
  <si>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</si>
  <si>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</si>
  <si>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</si>
  <si>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</si>
  <si>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</si>
  <si>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</si>
  <si>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</si>
  <si>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</si>
  <si>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</si>
  <si>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</si>
  <si>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</si>
  <si>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</si>
  <si>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</si>
  <si>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</si>
  <si>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</si>
  <si>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</si>
  <si>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</si>
  <si>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</si>
  <si>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PCM-20251023-00000877</t>
  </si>
  <si>
    <t>55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</si>
  <si>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</si>
  <si>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</si>
  <si>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</si>
  <si>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</si>
  <si>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</si>
  <si>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</si>
  <si>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</si>
  <si>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</si>
  <si>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PCM-20251023-00000734</t>
  </si>
  <si>
    <t>KMS0586</t>
  </si>
  <si>
    <t xml:space="preserve">ETA 20 mins </t>
  </si>
  <si>
    <t>PCM-20251023-00000824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</si>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</sst>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8" dataDxfId="47" headerRowBorderDxfId="45" tableBorderDxfId="46" totalsRowBorderDxfId="44">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290.51765138888732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10.022662962961476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45953.466077314813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45953.466077314813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45953.466077314813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45953.466077314813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45953.466077314813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45953.466077314813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45953.466077314813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45953.466077314813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45953.466077314813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45953.466077314813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45953.466077314813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45953.466077314813</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45953.466077314813</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45953.466077314813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45953.466077314813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45953.466077314813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45953.466077314813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45953.466077314813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45953.466077314813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45953.466077314813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45953.466077314813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45953.466077314813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45953.466077314813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45953.466077314813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45953.466077314813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45953.466077314813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45953.466077314813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45953.466077314813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45953.466077314813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45953.466077314813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45953.466077314813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45953.466077314813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45953.466077314813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45953.466077314813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45953.466077314813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45953.466077314813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45953.466077314813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45953.466077314813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45953.466077314813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45953.466077314813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45953.466077314813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45953.466077314813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45953.466077314813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45953.466077314813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45953.466077314813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45953.466077314813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45953.466077314813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45953.466077314813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45953.466077314813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45953.466077314813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45953.466077314813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45953.466077314813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45953.466077314813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45953.466077314813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45953.466077314813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45953.466077314813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45953.466077314813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45953.466077314813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45953.466077314813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45953.466077314813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45953.466077314813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45953.466077314813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45953.466077314813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45953.466077314813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45953.466077314813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45953.466077314813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45953.466077314813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45953.466077314813</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45953.466077314813</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C6" sqref="C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128.46623935185198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8.9703018518484896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45953.466077314813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45953.466077314813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45953.466077314813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45953.466077314813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45953.466077314813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45953.466077314813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45953.466077314813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45953.466077314813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45953.466077314813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45953.466077314813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45953.466077314813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45953.466077314813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45953.466077314813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45953.466077314813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45953.466077314813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45953.466077314813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45953.466077314813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45953.466077314813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45953.466077314813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45953.466077314813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45953.466077314813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45953.466077314813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45953.466077314813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45953.466077314813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45953.466077314813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45953.466077314813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45953.466077314813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45953.466077314813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45953.466077314813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45953.466077314813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45953.466077314813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45953.466077314813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45953.466077314813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45953.466077314813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45953.466077314813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45953.466077314813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45953.466077314813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45953.466077314813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45953.466077314813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45953.466077314813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45953.466077314813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45953.466077314813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45953.466077314813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45953.466077314813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45953.466077314813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45953.466077314813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45953.466077314813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45953.466077314813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45953.466077314813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45953.466077314813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45953.466077314813</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45953.466077314813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45953.466077314813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45953.466077314813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45953.466077314813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45953.466077314813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45953.466077314813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45953.466077314813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45953.466077314813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45953.466077314813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45953.466077314813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45953.466077314813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45953.466077314813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45953.466077314813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45953.466077314813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45953.466077314813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45953.466077314813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45953.466077314813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45953.466077314813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45953.466077314813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45953.466077314813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45953.466077314813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45953.466077314813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45953.466077314813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45953.466077314813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45953.466077314813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45953.466077314813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45953.466077314813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45953.466077314813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45953.466077314813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45953.466077314813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45953.466077314813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45953.466077314813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45953.466077314813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45953.466077314813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45953.466077314813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45953.466077314813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45953.466077314813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45953.466077314813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45953.466077314813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45953.466077314813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45953.466077314813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45953.466077314813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45953.466077314813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45953.466077314813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45953.466077314813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45953.466077314813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45953.466077314813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45953.466077314813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45953.466077314813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45953.466077314813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45953.466077314813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45953.466077314813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45953.466077314813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45953.466077314813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45953.466077314813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45953.466077314813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45953.466077314813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45953.466077314813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45953.466077314813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45953.466077314813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45953.466077314813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45953.466077314813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45953.466077314813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45953.466077314813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45953.466077314813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45953.466077314813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45953.466077314813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45953.466077314813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45953.466077314813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45953.466077314813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45953.466077314813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45953.466077314813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45953.466077314813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45953.466077314813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45953.466077314813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45953.466077314813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45953.466077314813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45953.466077314813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45953.466077314813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45953.466077314813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45953.466077314813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45953.466077314813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45953.466077314813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45953.466077314813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45953.466077314813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45953.466077314813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45953.466077314813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45953.466077314813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45953.466077314813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45953.466077314813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45953.466077314813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45953.466077314813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45953.466077314813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45953.466077314813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45953.466077314813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45953.466077314813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45953.466077314813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45953.466077314813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45953.466077314813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45953.466077314813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45953.466077314813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45953.466077314813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45953.466077314813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45953.466077314813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45953.466077314813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45953.466077314813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45953.466077314813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45953.466077314813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45953.466077314813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45953.466077314813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45953.466077314813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45953.466077314813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45953.466077314813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45953.466077314813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45953.466077314813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45953.466077314813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45953.466077314813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45953.466077314813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45953.466077314813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45953.466077314813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45953.466077314813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45953.466077314813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45953.466077314813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45953.466077314813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45953.466077314813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45953.466077314813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45953.466077314813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45953.466077314813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45953.466077314813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45953.466077314813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45953.466077314813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45953.466077314813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45953.466077314813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45953.466077314813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45953.466077314813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45953.466077314813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45953.466077314813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45953.466077314813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45953.466077314813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45953.466077314813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45953.466077314813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45953.466077314813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45953.466077314813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45953.466077314813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45953.466077314813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45953.466077314813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45953.466077314813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45953.466077314813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45953.466077314813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45953.466077314813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45953.466077314813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45953.466077314813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45953.466077314813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45953.466077314813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45953.466077314813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45953.466077314813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45953.466077314813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45953.466077314813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45953.466077314813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45953.466077314813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45953.466077314813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45953.466077314813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45953.466077314813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45953.466077314813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45953.466077314813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45953.466077314813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45953.466077314813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45953.466077314813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45953.466077314813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45953.466077314813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45953.466077314813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45953.466077314813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45953.466077314813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45953.466077314813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45953.466077314813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45953.466077314813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45953.466077314813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45953.466077314813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45953.466077314813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45953.466077314813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45953.466077314813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45953.466077314813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45953.466077314813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45953.466077314813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45953.466077314813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45953.466077314813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45953.466077314813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45953.466077314813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45953.466077314813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45953.466077314813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45953.466077314813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45953.466077314813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45953.466077314813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45953.466077314813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45953.466077314813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45953.466077314813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45953.466077314813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45953.466077314813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45953.466077314813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45953.466077314813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45953.466077314813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45953.466077314813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45953.466077314813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45953.466077314813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45953.466077314813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45953.466077314813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45953.466077314813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45953.466077314813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45953.466077314813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45953.466077314813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45953.466077314813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45953.466077314813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45953.466077314813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45953.466077314813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45953.466077314813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45953.466077314813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45953.466077314813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45953.466077314813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45953.466077314813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45953.466077314813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45953.466077314813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45953.466077314813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45953.466077314813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45953.466077314813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45953.466077314813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45953.466077314813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45953.466077314813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45953.466077314813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45953.466077314813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45953.466077314813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45953.466077314813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45953.466077314813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45953.466077314813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45953.466077314813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45953.466077314813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45953.466077314813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45953.466077314813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45953.466077314813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45953.466077314813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45953.466077314813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45953.466077314813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45953.466077314813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45953.466077314813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45953.466077314813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45953.466077314813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45953.466077314813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45953.466077314813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45953.466077314813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45953.466077314813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45953.466077314813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45953.466077314813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45953.466077314813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45953.466077314813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45953.466077314813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45953.466077314813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45953.466077314813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45953.466077314813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45953.466077314813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45953.466077314813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45953.466077314813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45953.466077314813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45953.466077314813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45953.466077314813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45953.466077314813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45953.466077314813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45953.466077314813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45953.466077314813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45953.466077314813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45953.466077314813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45953.466077314813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45953.466077314813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45953.466077314813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45953.466077314813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45953.466077314813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45953.466077314813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45953.466077314813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45953.466077314813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45953.466077314813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45953.466077314813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45953.466077314813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45953.466077314813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45953.466077314813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45953.466077314813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45953.466077314813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45953.466077314813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45953.466077314813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45953.466077314813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45953.466077314813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45953.466077314813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45953.466077314813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45953.466077314813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45953.466077314813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45953.466077314813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45953.466077314813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45953.466077314813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45953.466077314813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45953.466077314813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45953.466077314813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45953.466077314813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45953.466077314813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45953.466077314813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45953.466077314813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45953.466077314813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45953.466077314813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45953.466077314813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45953.466077314813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45953.466077314813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45953.466077314813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45953.466077314813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45953.466077314813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45953.466077314813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45953.466077314813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45953.466077314813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45953.466077314813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45953.466077314813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45953.466077314813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45953.466077314813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45953.466077314813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45953.466077314813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45953.466077314813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45953.466077314813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45953.466077314813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45953.466077314813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45953.466077314813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45953.466077314813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45953.466077314813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45953.466077314813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45953.466077314813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45953.466077314813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45953.466077314813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45953.466077314813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45953.466077314813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45953.466077314813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45953.466077314813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45953.466077314813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45953.466077314813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45953.466077314813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45953.466077314813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45953.466077314813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45953.466077314813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45953.466077314813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45953.466077314813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45953.466077314813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45953.466077314813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45953.466077314813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45953.466077314813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45953.466077314813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45953.466077314813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45953.466077314813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45953.466077314813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45953.466077314813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45953.466077314813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45953.466077314813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45953.466077314813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45953.466077314813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45953.466077314813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45953.466077314813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45953.466077314813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45953.466077314813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45953.466077314813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45953.466077314813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45953.466077314813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45953.466077314813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45953.466077314813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45953.466077314813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45953.466077314813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45953.466077314813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45953.466077314813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45953.466077314813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45953.466077314813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45953.466077314813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45953.466077314813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45953.466077314813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45953.466077314813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45953.466077314813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45953.466077314813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45953.466077314813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45953.466077314813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45953.466077314813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45953.466077314813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45953.466077314813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45953.466077314813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45953.466077314813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45953.466077314813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45953.466077314813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45953.466077314813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45953.466077314813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45953.466077314813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45953.466077314813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45953.466077314813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45953.466077314813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45953.466077314813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45953.466077314813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45953.466077314813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45953.466077314813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45953.466077314813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45953.466077314813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45953.466077314813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45953.466077314813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45953.466077314813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45953.466077314813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45953.466077314813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45953.466077314813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45953.466077314813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45953.466077314813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45953.466077314813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45953.466077314813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45953.466077314813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45953.466077314813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45953.466077314813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45953.466077314813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45953.466077314813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45953.466077314813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45953.466077314813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45953.466077314813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45953.466077314813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45953.466077314813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45953.466077314813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45953.466077314813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45953.466077314813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45953.466077314813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45953.466077314813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45953.466077314813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45953.466077314813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45953.466077314813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45953.466077314813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45953.466077314813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45953.466077314813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45953.466077314813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45953.466077314813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45953.466077314813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45953.466077314813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45953.466077314813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45953.466077314813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45953.466077314813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45953.466077314813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45953.466077314813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45953.466077314813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45953.466077314813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45953.466077314813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45953.466077314813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45953.466077314813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45953.466077314813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45953.466077314813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45953.466077314813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45953.466077314813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45953.466077314813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45953.466077314813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45953.466077314813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45953.466077314813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45953.466077314813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45953.466077314813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45953.466077314813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45953.466077314813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45953.466077314813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45953.466077314813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45953.466077314813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45953.466077314813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45953.466077314813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45953.466077314813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45953.466077314813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45953.466077314813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45953.466077314813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45953.466077314813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45953.466077314813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45953.466077314813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45953.466077314813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45953.466077314813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45953.466077314813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45953.466077314813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45953.466077314813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45953.466077314813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45953.466077314813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45953.466077314813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45953.466077314813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45953.466077314813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45953.466077314813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45953.466077314813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45953.466077314813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45953.466077314813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45953.466077314813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45953.466077314813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45953.466077314813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45953.466077314813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45953.466077314813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45953.466077314813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45953.466077314813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45953.466077314813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45953.466077314813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45953.466077314813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45953.466077314813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45953.466077314813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45953.466077314813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45953.466077314813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45953.466077314813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45953.466077314813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45953.466077314813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45953.466077314813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45953.466077314813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45953.466077314813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45953.466077314813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45953.466077314813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45953.466077314813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45953.466077314813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45953.466077314813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45953.466077314813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45953.466077314813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45953.466077314813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45953.466077314813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45953.466077314813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45953.466077314813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45953.466077314813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45953.466077314813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45953.466077314813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45953.466077314813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45953.466077314813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45953.466077314813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45953.466077314813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45953.466077314813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45953.466077314813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45953.466077314813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45953.466077314813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45953.466077314813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45953.466077314813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45953.466077314813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45953.466077314813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45953.466077314813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45953.466077314813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45953.466077314813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45953.466077314813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45953.466077314813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45953.466077314813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45953.466077314813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45953.466077314813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45953.466077314813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45953.466077314813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45953.466077314813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45953.466077314813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45953.466077314813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45953.466077314813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45953.466077314813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45953.466077314813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45953.466077314813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45953.466077314813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45953.466077314813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45953.466077314813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45953.466077314813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45953.466077314813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45953.466077314813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45953.466077314813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45953.466077314813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45953.466077314813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45953.466077314813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45953.466077314813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45953.466077314813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45953.466077314813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45953.466077314813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45953.466077314813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45953.466077314813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45953.466077314813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45953.466077314813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45953.466077314813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45953.466077314813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45953.466077314813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45953.466077314813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45953.466077314813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45953.466077314813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45953.466077314813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45953.466077314813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45953.466077314813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45953.466077314813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45953.466077314813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45953.466077314813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45953.466077314813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45953.466077314813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45953.466077314813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45953.466077314813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45953.466077314813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45953.466077314813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45953.466077314813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45953.466077314813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45953.466077314813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45953.466077314813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45953.466077314813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45953.466077314813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45953.466077314813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45953.466077314813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45953.466077314813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45953.466077314813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45953.466077314813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45953.466077314813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45953.466077314813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45953.466077314813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45953.466077314813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45953.466077314813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45953.466077314813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45953.466077314813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45953.466077314813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45953.466077314813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45953.466077314813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45953.466077314813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45953.466077314813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45953.466077314813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45953.466077314813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45953.466077314813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45953.466077314813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45953.466077314813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45953.466077314813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45953.466077314813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45953.466077314813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45953.466077314813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45953.466077314813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45953.466077314813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45953.466077314813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45953.466077314813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45953.466077314813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45953.466077314813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45953.466077314813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45953.466077314813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45953.466077314813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45953.466077314813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45953.466077314813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45953.466077314813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45953.466077314813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45953.466077314813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45953.466077314813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45953.466077314813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45953.466077314813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45953.466077314813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45953.466077314813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45953.466077314813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45953.466077314813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45953.466077314813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45953.466077314813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45953.466077314813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45953.466077314813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45953.466077314813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45953.466077314813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45953.466077314813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45953.466077314813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45953.466077314813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45953.466077314813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45953.466077314813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45953.466077314813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45953.466077314813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45953.466077314813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45953.466077314813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45953.466077314813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45953.466077314813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45953.466077314813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45953.466077314813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45953.466077314813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45953.466077314813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45953.466077314813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45953.466077314813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45953.466077314813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45953.466077314813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45953.466077314813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45953.466077314813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45953.466077314813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45953.466077314813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45953.466077314813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45953.466077314813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45953.466077314813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45953.466077314813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45953.466077314813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45953.466077314813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45953.466077314813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45953.466077314813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45953.466077314813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45953.466077314813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45953.466077314813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45953.466077314813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45953.466077314813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45953.466077314813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45953.466077314813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45953.466077314813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45953.466077314813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45953.466077314813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45953.466077314813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45953.466077314813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45953.466077314813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45953.466077314813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45953.466077314813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45953.466077314813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45953.466077314813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45953.466077314813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45953.466077314813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45953.466077314813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45953.466077314813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45953.466077314813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45953.466077314813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45953.466077314813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45953.466077314813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45953.466077314813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45953.466077314813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45953.466077314813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45953.466077314813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45953.466077314813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45953.466077314813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45953.466077314813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45953.466077314813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45953.466077314813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45953.466077314813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45953.466077314813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45953.466077314813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45953.466077314813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45953.466077314813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45953.466077314813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45953.466077314813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45953.466077314813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45953.466077314813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45953.466077314813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45953.466077314813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45953.466077314813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45953.466077314813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45953.466077314813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45953.466077314813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45953.466077314813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45953.466077314813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45953.466077314813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45953.466077314813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45953.466077314813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45953.466077314813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45953.466077314813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45953.466077314813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45953.466077314813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45953.466077314813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45953.466077314813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45953.466077314813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45953.466077314813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45953.466077314813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45953.466077314813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45953.466077314813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45953.466077314813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45953.466077314813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45953.466077314813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45953.466077314813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45953.466077314813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45953.466077314813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45953.466077314813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45953.466077314813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45953.466077314813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45953.466077314813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45953.466077314813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45953.466077314813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45953.466077314813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45953.466077314813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45953.466077314813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45953.466077314813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45953.466077314813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45953.466077314813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45953.466077314813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45953.466077314813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45953.466077314813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45953.466077314813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45953.466077314813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45953.466077314813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45953.466077314813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45953.466077314813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45953.466077314813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45953.466077314813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45953.466077314813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45953.466077314813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45953.466077314813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45953.466077314813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45953.466077314813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45953.466077314813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45953.466077314813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45953.466077314813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45953.466077314813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45953.466077314813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45953.466077314813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45953.466077314813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45953.466077314813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45953.466077314813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45953.466077314813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45953.466077314813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45953.466077314813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45953.466077314813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45953.466077314813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45953.466077314813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45953.466077314813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45953.466077314813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45953.466077314813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45953.466077314813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45953.466077314813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45953.466077314813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45953.466077314813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45953.466077314813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45953.466077314813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45953.466077314813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45953.466077314813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45953.466077314813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45953.466077314813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45953.466077314813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45953.466077314813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45953.466077314813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45953.466077314813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45953.466077314813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45953.466077314813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45953.466077314813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45953.466077314813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45953.466077314813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45953.466077314813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45953.466077314813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45953.466077314813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45953.466077314813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45953.466077314813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45953.466077314813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45953.466077314813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45953.466077314813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45953.466077314813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45953.466077314813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45953.466077314813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45953.466077314813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45953.466077314813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45953.466077314813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45953.466077314813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45953.466077314813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45953.466077314813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45953.466077314813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45953.466077314813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45953.466077314813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45953.466077314813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45953.466077314813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45953.466077314813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45953.466077314813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45953.466077314813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45953.466077314813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45953.466077314813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45953.466077314813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45953.466077314813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45953.466077314813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45953.466077314813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45953.466077314813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45953.466077314813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45953.466077314813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45953.466077314813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45953.466077314813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45953.466077314813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45953.466077314813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45953.466077314813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45953.466077314813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45953.466077314813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45953.466077314813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45953.466077314813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45953.466077314813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45953.466077314813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45953.466077314813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45953.466077314813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45953.466077314813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45953.466077314813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45953.466077314813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45953.466077314813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45953.466077314813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45953.466077314813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45953.466077314813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45953.466077314813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45953.466077314813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45953.466077314813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45953.466077314813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45953.466077314813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45953.466077314813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45953.466077314813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45953.466077314813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45953.466077314813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45953.466077314813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45953.466077314813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45953.466077314813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45953.466077314813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45953.466077314813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45953.466077314813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45953.466077314813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45953.466077314813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45953.466077314813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45953.466077314813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45953.466077314813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45953.466077314813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45953.466077314813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45953.466077314813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45953.466077314813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45953.466077314813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45953.466077314813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45953.466077314813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45953.466077314813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45953.466077314813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45953.466077314813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45953.466077314813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45953.466077314813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45953.466077314813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45953.466077314813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45953.466077314813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45953.466077314813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45953.466077314813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45953.466077314813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45953.466077314813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45953.466077314813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45953.466077314813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45953.466077314813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45953.466077314813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45953.466077314813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45953.466077314813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45953.466077314813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45953.466077314813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45953.466077314813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45953.466077314813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45953.466077314813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45953.466077314813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45953.466077314813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45953.466077314813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45953.466077314813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45953.466077314813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45953.466077314813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45953.466077314813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45953.466077314813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45953.466077314813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45953.466077314813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45953.466077314813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45953.466077314813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45953.466077314813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45953.466077314813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45953.466077314813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45953.466077314813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45953.466077314813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45953.466077314813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45953.466077314813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45953.466077314813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45953.466077314813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45953.466077314813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45953.466077314813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45953.466077314813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45953.466077314813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45953.466077314813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45953.466077314813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45953.466077314813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45953.466077314813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45953.466077314813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45953.466077314813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45953.466077314813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45953.466077314813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45953.466077314813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45953.466077314813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45953.466077314813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45953.466077314813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45953.466077314813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45953.466077314813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45953.466077314813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45953.466077314813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45953.466077314813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45953.466077314813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45953.466077314813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45953.466077314813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45953.466077314813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45953.466077314813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45953.466077314813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45953.466077314813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45953.466077314813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45953.466077314813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45953.466077314813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45953.466077314813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45953.466077314813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45953.466077314813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45953.466077314813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45953.466077314813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45953.466077314813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45953.466077314813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45953.466077314813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45953.466077314813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45953.466077314813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45953.466077314813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45953.466077314813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45953.466077314813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45953.466077314813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45953.466077314813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45953.466077314813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45953.466077314813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45953.466077314813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45953.466077314813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45953.466077314813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45953.466077314813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45953.466077314813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45953.466077314813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45953.466077314813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45953.466077314813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45953.466077314813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45953.466077314813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45953.466077314813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45953.466077314813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45953.466077314813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45953.466077314813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45953.466077314813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45953.466077314813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45953.466077314813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45953.466077314813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45953.466077314813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45953.466077314813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45953.466077314813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45953.466077314813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45953.466077314813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45953.466077314813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45953.466077314813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45953.466077314813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45953.466077314813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45953.466077314813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45953.466077314813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45953.466077314813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45953.466077314813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45953.466077314813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45953.466077314813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45953.466077314813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45953.466077314813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45953.466077314813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45953.466077314813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45953.466077314813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45953.466077314813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45953.466077314813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45953.466077314813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45953.466077314813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45953.466077314813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45953.466077314813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45953.466077314813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45953.466077314813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45953.466077314813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45953.466077314813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45953.466077314813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45953.466077314813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45953.466077314813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45953.466077314813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45953.466077314813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45953.466077314813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45953.466077314813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45953.466077314813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45953.466077314813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45953.466077314813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45953.466077314813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45953.466077314813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45953.466077314813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45953.466077314813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45953.466077314813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45953.466077314813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45953.466077314813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45953.466077314813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45953.466077314813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45953.466077314813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45953.466077314813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45953.466077314813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45953.466077314813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45953.466077314813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45953.466077314813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45953.466077314813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45953.466077314813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45953.466077314813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45953.466077314813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45953.466077314813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45953.466077314813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45953.466077314813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45953.466077314813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45953.466077314813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45953.466077314813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45953.466077314813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45953.466077314813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45953.466077314813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45953.466077314813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45953.466077314813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45953.466077314813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45953.466077314813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45953.466077314813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45953.466077314813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45953.466077314813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45953.466077314813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45953.466077314813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45953.466077314813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45953.466077314813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45953.466077314813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45953.466077314813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45953.466077314813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45953.466077314813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45953.466077314813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45953.466077314813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45953.466077314813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45953.466077314813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45953.466077314813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45953.466077314813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45953.466077314813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45953.466077314813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45953.466077314813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45953.466077314813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45953.466077314813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45953.466077314813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45953.466077314813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45953.466077314813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45953.466077314813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45953.466077314813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45953.466077314813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45953.466077314813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45953.466077314813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45953.466077314813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45953.466077314813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45953.466077314813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45953.466077314813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45953.466077314813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45953.466077314813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45953.466077314813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45953.466077314813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45953.466077314813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45953.466077314813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45953.466077314813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45953.466077314813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45953.466077314813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45953.466077314813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45953.466077314813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45953.466077314813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45953.466077314813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45953.466077314813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45953.466077314813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45953.466077314813</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249.98535972221725</v>
      </c>
      <c r="H2" s="101">
        <v>45703.474768518521</v>
      </c>
      <c r="I2" s="98" t="str">
        <f>IFERROR(VLOOKUP(D2,DB!A:F,6,0),"")</f>
        <v>SCECO</v>
      </c>
      <c r="J2" s="98" t="str">
        <f>IFERROR(VLOOKUP(D2,DB!A:G,7,0),"")</f>
        <v>Dead</v>
      </c>
      <c r="K2" s="103" t="s">
        <v>39088</v>
      </c>
      <c r="L2" s="95" t="str">
        <f>IFERROR(VLOOKUP(D2,DB!A:I,9,0),"")</f>
        <v>Latis</v>
      </c>
    </row>
    <row r="3" spans="1:16" ht="15" customHeight="1">
      <c r="A3" s="121" t="s">
        <v>39089</v>
      </c>
      <c r="B3" s="121" t="str">
        <f>IFERROR(VLOOKUP(D3,DB!A:K,11,0),"")</f>
        <v>R4</v>
      </c>
      <c r="C3" s="122">
        <v>1</v>
      </c>
      <c r="D3" s="103" t="s">
        <v>25997</v>
      </c>
      <c r="E3" s="100" t="s">
        <v>38998</v>
      </c>
      <c r="F3" s="125">
        <v>45953.457638888889</v>
      </c>
      <c r="G3" s="126">
        <f ca="1">IFERROR(NOW()-F3,"")</f>
        <v>8.4384259243961424E-3</v>
      </c>
      <c r="H3" s="125">
        <v>45953.43340277778</v>
      </c>
      <c r="I3" s="121" t="str">
        <f>IFERROR(VLOOKUP(D3,DB!A:F,6,0),"")</f>
        <v>SCECO</v>
      </c>
      <c r="J3" s="121" t="str">
        <f>IFERROR(VLOOKUP(D3,DB!A:G,7,0),"")</f>
        <v>Dead</v>
      </c>
      <c r="K3" s="127" t="s">
        <v>39090</v>
      </c>
      <c r="L3" s="123" t="str">
        <f>IFERROR(VLOOKUP(D3,DB!A:I,9,0),"")</f>
        <v>Latis</v>
      </c>
    </row>
    <row r="4" spans="1:16" ht="15" customHeight="1">
      <c r="A4" s="121"/>
      <c r="B4" s="121"/>
      <c r="C4" s="122"/>
      <c r="D4" s="123"/>
      <c r="E4" s="100"/>
      <c r="F4" s="125"/>
      <c r="G4" s="126">
        <f ca="1">IFERROR(NOW()-F4,"")</f>
        <v>45953.466077314813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45953.466077314813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45953.466077314813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45953.466077314813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45953.466077314813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45953.466077314813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45953.466077314813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45953.466077314813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45953.466077314813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45953.466077314813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45953.466077314813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45953.466077314813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45953.466077314813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45953.466077314813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45953.466077314813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45953.466077314813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45953.466077314813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45953.466077314813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45953.466077314813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45953.466077314813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95"/>
      <c r="E24" s="124"/>
      <c r="F24" s="125"/>
      <c r="G24" s="126">
        <f ca="1">IFERROR(NOW()-F24,"")</f>
        <v>45953.466077314813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45953.466077314813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45953.466077314813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45953.466077314813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45953.466077314813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45953.466077314813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45953.466077314813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45953.466077314813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45953.466077314813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45953.466077314813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45953.466077314813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45953.466077314813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45953.466077314813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45953.466077314813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45953.466077314813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45953.466077314813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45953.466077314813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45953.466077314813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45953.466077314813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45953.466077314813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45953.466077314813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45953.466077314813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45953.466077314813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45953.466077314813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45953.466077314813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45953.466077314813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45953.466077314813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45953.466077314813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45953.466077314813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45953.466077314813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45953.466077314813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45953.466077314813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45953.466077314813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45953.466077314813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45953.466077314813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45953.466077314813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45953.466077314813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45953.466077314813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45953.466077314813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45953.466077314813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45953.466077314813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45953.466077314813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45953.466077314813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45953.466077314813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45953.466077314813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45953.466077314813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45953.466077314813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45953.466077314813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45953.466077314813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45953.466077314813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45953.466077314813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45953.466077314813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45953.466077314813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45953.466077314813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45953.466077314813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45953.466077314813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45953.466077314813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45953.466077314813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45953.466077314813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45953.466077314813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45953.466077314813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45953.466077314813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45953.466077314813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45953.466077314813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45953.466077314813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45953.466077314813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45953.466077314813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45953.466077314813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45953.466077314813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45953.466077314813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45953.466077314813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45953.466077314813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45953.466077314813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45953.466077314813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45953.466077314813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45953.466077314813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45953.466077314813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45953.466077314813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45953.466077314813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45953.466077314813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45953.466077314813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45953.466077314813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45953.466077314813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45953.466077314813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45953.466077314813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45953.466077314813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45953.466077314813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45953.466077314813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45953.466077314813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45953.466077314813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45953.466077314813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45953.466077314813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45953.466077314813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45953.466077314813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45953.466077314813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45953.466077314813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45953.466077314813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45953.466077314813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45953.466077314813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45953.466077314813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45953.466077314813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45953.466077314813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45953.466077314813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45953.466077314813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45953.466077314813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45953.466077314813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45953.466077314813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45953.466077314813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45953.466077314813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45953.466077314813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45953.466077314813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45953.466077314813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45953.466077314813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45953.466077314813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45953.466077314813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45953.466077314813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45953.466077314813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45953.466077314813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45953.466077314813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45953.466077314813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45953.466077314813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45953.466077314813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45953.466077314813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45953.466077314813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45953.466077314813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45953.466077314813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45953.466077314813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45953.466077314813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45953.466077314813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45953.466077314813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45953.466077314813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45953.466077314813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45953.466077314813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45953.466077314813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45953.466077314813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45953.466077314813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45953.466077314813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45953.466077314813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45953.466077314813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45953.466077314813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45953.466077314813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45953.466077314813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45953.466077314813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45953.466077314813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45953.466077314813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45953.466077314813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45953.466077314813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45953.466077314813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45953.466077314813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45953.466077314813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45953.466077314813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45953.466077314813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45953.466077314813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45953.466077314813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45953.466077314813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45953.466077314813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45953.466077314813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45953.466077314813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45953.466077314813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45953.466077314813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45953.466077314813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45953.466077314813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45953.466077314813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45953.466077314813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45953.466077314813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45953.466077314813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45953.466077314813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45953.466077314813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45953.466077314813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45953.466077314813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45953.466077314813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45953.466077314813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45953.466077314813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45953.466077314813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45953.466077314813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45953.466077314813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45953.466077314813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45953.466077314813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45953.466077314813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45953.466077314813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45953.466077314813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45953.466077314813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45953.466077314813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45953.466077314813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45953.466077314813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45953.466077314813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45953.466077314813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45953.466077314813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45953.466077314813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45953.466077314813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45953.466077314813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45953.466077314813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45953.466077314813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45953.466077314813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45953.466077314813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45953.466077314813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45953.466077314813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45953.466077314813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45953.466077314813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45953.466077314813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45953.466077314813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45953.466077314813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45953.466077314813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45953.466077314813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45953.466077314813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45953.466077314813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45953.466077314813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45953.466077314813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45953.466077314813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45953.466077314813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45953.466077314813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45953.466077314813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45953.466077314813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45953.466077314813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45953.466077314813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45953.466077314813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45953.466077314813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45953.466077314813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45953.466077314813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45953.466077314813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45953.466077314813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45953.466077314813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45953.466077314813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45953.466077314813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45953.466077314813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45953.466077314813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45953.466077314813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45953.466077314813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45953.466077314813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45953.466077314813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45953.466077314813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45953.466077314813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45953.466077314813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45953.466077314813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45953.466077314813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45953.466077314813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45953.466077314813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45953.466077314813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45953.466077314813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45953.466077314813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45953.466077314813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45953.466077314813</v>
      </c>
      <c r="H265" s="125"/>
      <c r="I265" s="121" t="str">
        <f>IFERROR(VLOOKUP(D265,DB!A:F,6,0),"")</f>
        <v/>
      </c>
      <c r="J265" s="121" t="str">
        <f>IFERROR(VLOOKUP(D265,DB!A:G,7,0),"")</f>
        <v/>
      </c>
      <c r="K265" s="127"/>
      <c r="L265" s="123" t="str">
        <f>IFERROR(VLOOKUP(D265,DB!A:I,9,0),"")</f>
        <v/>
      </c>
    </row>
    <row r="266" spans="1:12" ht="15" customHeight="1">
      <c r="A266" s="128"/>
      <c r="B266" s="128" t="str">
        <f>IFERROR(VLOOKUP(D266,DB!A:K,11,0),"")</f>
        <v/>
      </c>
      <c r="C266" s="129"/>
      <c r="D266" s="130"/>
      <c r="E266" s="131"/>
      <c r="F266" s="132"/>
      <c r="G266" s="133">
        <f ca="1">IFERROR(NOW()-F266,"")</f>
        <v>45953.466077314813</v>
      </c>
      <c r="H266" s="132"/>
      <c r="I266" s="128" t="str">
        <f>IFERROR(VLOOKUP(D266,DB!A:F,6,0),"")</f>
        <v/>
      </c>
      <c r="J266" s="128" t="str">
        <f>IFERROR(VLOOKUP(D266,DB!A:G,7,0),"")</f>
        <v/>
      </c>
      <c r="K266" s="134"/>
      <c r="L266" s="130" t="str">
        <f>IFERROR(VLOOKUP(D266,DB!A:I,9,0),"")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61.634017129625136</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27.27719999999681</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8.6945032407384133</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4.8049662037010421</v>
      </c>
      <c r="H5" s="155">
        <v>45948.661111111112</v>
      </c>
      <c r="I5" s="154" t="str">
        <f>IFERROR(VLOOKUP(D5,DB!A:F,6,0),"")</f>
        <v>SCECO</v>
      </c>
      <c r="J5" s="154" t="str">
        <f>IFERROR(VLOOKUP(D5,DB!A:G,7,0),"")</f>
        <v>Dead</v>
      </c>
      <c r="K5" s="154" t="s">
        <v>39098</v>
      </c>
      <c r="L5" s="154" t="str">
        <f>IFERROR(VLOOKUP(D5,DB!A:I,9,0),"")</f>
        <v>Latis</v>
      </c>
    </row>
    <row r="6" spans="1:13" ht="15">
      <c r="A6" s="160"/>
      <c r="B6" s="160" t="str">
        <f>IFERROR(VLOOKUP(D6,DB!A:K,11,0),"")</f>
        <v/>
      </c>
      <c r="C6" s="160"/>
      <c r="D6" s="160"/>
      <c r="E6" s="160"/>
      <c r="F6" s="161"/>
      <c r="G6" s="162">
        <f ca="1">IFERROR(NOW()-F6,"")</f>
        <v>45953.466077083336</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45953.466077083336</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45953.466077083336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45953.466077083336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45953.466077314813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45953.466077314813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45953.466077314813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45953.466077314813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45953.466077314813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45953.466077314813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45953.466077314813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45953.466077314813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45953.466077314813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45953.466077314813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45953.466077314813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45953.466077314813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45953.466077314813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45953.466077314813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45953.466077314813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45953.466077314813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45953.466077314813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45953.466077314813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45953.466077314813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45953.466077314813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45953.466077314813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45953.466077314813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45953.466077314813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45953.466077314813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45953.466077314813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45953.466077314813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45953.466077314813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45953.466077314813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45953.466077314813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45953.466077314813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45953.466077314813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45953.466077314813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45953.466077314813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45953.466077314813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45953.466077314813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45953.466077314813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45953.466077314813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45953.466077314813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45953.466077314813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45953.466077314813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45953.466077314813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45953.466077314813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45953.466077314813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45953.466077314813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45953.466077314813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45953.466077314813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45953.466077314813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45953.466077314813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45953.466077314813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45953.466077314813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45953.466077314813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45953.466077314813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45953.466077314813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45953.466077314813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45953.466077314813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45953.466077314813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45953.466077314813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45953.466077314813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45953.466077314813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45953.466077314813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45953.466077314813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45953.466077314813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45953.466077314813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45953.466077314813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45953.466077314813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45953.466077314813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45953.466077314813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45953.466077314813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45953.466077314813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45953.466077314813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45953.466077314813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45953.466077314813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45953.466077314813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45953.466077314813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45953.466077314813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45953.466077314813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45953.466077314813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45953.466077314813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45953.466077314813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45953.466077314813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45953.466077314813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45953.466077314813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45953.466077314813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45953.466077314813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45953.466077314813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45953.466077314813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45953.466077314813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45953.466077314813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45953.466077314813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45953.466077314813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45953.466077314813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45953.466077314813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45953.466077314813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45953.466077314813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45953.466077314813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45953.466077314813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45953.466077314813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45953.466077314813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45953.466077314813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45953.466077314813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45953.466077314813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45953.466077314813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45953.466077314813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45953.466077314813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45953.466077314813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45953.466077314813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45953.466077314813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45953.466077314813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45953.466077314813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45953.466077314813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45953.466077314813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45953.466077314813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45953.466077314813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45953.466077314813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45953.466077314813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45953.466077314813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45953.466077314813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45953.466077314813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45953.466077314813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45953.466077314813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45953.466077314813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45953.466077314813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45953.466077314813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45953.466077314813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45953.466077314813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45953.466077314813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45953.466077314813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45953.466077314813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45953.466077314813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45953.466077314813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45953.466077314813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45953.466077314813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45953.466077314813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45953.466077314813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45953.466077314813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45953.466077314813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45953.466077314813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45953.466077314813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45953.466077314813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45953.466077314813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45953.466077314813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45953.466077314813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45953.466077314813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45953.466077314813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45953.466077314813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45953.466077314813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45953.466077314813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45953.466077314813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45953.466077314813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45953.466077314813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45953.466077314813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45953.466077314813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45953.466077314813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45953.466077314813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45953.466077314813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45953.466077314813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45953.466077314813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45953.466077314813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45953.466077314813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45953.466077314813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45953.466077314813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45953.466077314813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45953.466077314813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45953.466077314813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45953.466077314813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45953.466077314813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45953.466077314813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45953.466077314813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45953.466077314813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45953.466077314813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45953.466077314813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45953.466077314813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45953.466077314813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45953.466077314813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45953.466077314813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45953.466077314813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45953.466077314813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45953.466077314813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45953.466077314813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45953.466077314813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45953.466077314813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45953.466077314813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45953.466077314813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45953.466077314813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45953.466077314813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45953.466077314813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45953.466077314813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45953.466077314813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45953.466077314813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45953.466077314813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45953.466077314813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45953.466077314813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45953.466077314813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45953.466077314813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45953.466077314813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45953.466077314813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45953.466077314813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45953.466077314813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45953.466077314813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45953.466077314813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45953.466077314813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45953.466077314813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45953.466077314813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45953.466077314813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45953.466077314813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45953.466077314813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45953.466077314813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45953.466077314813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45953.466077314813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45953.466077314813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45953.466077314813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45953.466077314813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45953.466077314813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45953.466077314813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45953.466077314813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45953.466077314813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45953.466077314813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45953.466077314813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45953.466077314813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45953.466077314813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45953.466077314813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45953.466077314813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45953.466077314813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45953.466077314813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45953.466077314813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45953.466077314813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45953.466077314813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45953.466077314813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45953.466077314813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45953.466077314813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45953.466077314813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45953.466077314813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45953.466077314813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45953.466077314813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45953.466077314813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45953.466077314813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45953.466077314813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45953.466077314813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45953.466077314813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45953.466077314813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45953.466077314813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45953.466077314813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45953.466077314813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45953.466077314813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45953.466077314813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45953.466077314813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45953.466077314813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45953.466077314813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45953.466077314813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45953.466077314813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45953.466077314813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45953.466077314813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45953.466077314813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45953.466077314813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45953.466077314813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45953.466077314813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45953.466077314813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45953.466077314813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45953.466077314813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45953.466077314813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45953.466077314813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45953.466077314813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45953.466077314813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45953.466077314813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45953.466077314813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45953.466077314813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45953.466077314813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45953.466077314813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45953.466077314813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45953.466077314813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45953.466077314813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45953.466077314813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45953.466077314813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45953.466077314813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45953.466077314813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45953.466077314813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45953.466077314813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45953.466077314813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45953.466077314813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45953.466077314813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45953.466077314813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45953.466077314813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45953.466077314813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45953.466077314813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45953.466077314813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45953.466077314813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45953.466077314813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45953.466077314813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45953.466077314813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45953.466077314813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45953.466077314813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45953.466077314813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45953.466077314813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45953.466077314813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45953.466077314813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45953.466077314813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45953.466077314813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45953.466077314813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45953.466077314813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45953.466077314813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45953.466077314813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45953.466077314813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45953.466077314813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45953.466077314813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45953.466077314813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45953.466077314813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45953.466077314813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45953.466077314813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45953.466077314813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45953.466077314813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45953.466077314813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45953.466077314813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45953.466077314813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45953.466077314813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45953.466077314813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45953.466077314813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45953.466077314813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45953.466077314813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45953.466077314813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45953.466077314813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45953.466077314813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45953.466077314813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45953.466077314813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45953.466077314813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45953.466077314813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45953.466077314813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45953.466077314813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45953.466077314813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45953.466077314813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45953.466077314813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45953.466077314813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45953.466077314813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45953.466077314813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45953.466077314813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45953.466077314813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45953.466077314813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45953.466077314813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45953.466077314813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45953.466077314813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45953.466077314813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45953.466077314813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45953.466077314813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45953.466077314813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45953.466077314813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45953.466077314813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45953.466077314813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45953.466077314813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45953.466077314813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45953.466077314813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45953.466077314813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45953.466077314813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45953.466077314813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45953.466077314813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45953.466077314813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45953.466077314813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45953.466077314813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45953.466077314813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45953.466077314813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45953.466077314813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45953.466077314813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45953.466077314813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45953.466077314813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45953.466077314813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45953.466077314813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45953.466077314813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45953.466077314813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45953.466077314813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45953.466077314813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45953.466077314813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45953.466077314813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45953.466077314813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45953.466077314813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45953.466077314813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45953.466077314813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45953.466077314813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45953.466077314813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45953.466077314813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45953.466077314813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45953.466077314813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45953.466077314813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45953.466077314813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45953.466077314813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45953.466077314813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45953.466077314813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45953.466077314813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45953.466077314813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45953.466077314813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45953.466077314813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45953.466077314813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45953.466077314813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45953.466077314813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45953.466077314813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45953.466077314813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45953.466077314813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45953.466077314813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45953.466077314813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45953.466077314813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45953.466077314813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45953.466077314813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45953.466077314813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45953.466077314813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45953.466077314813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45953.466077314813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45953.466077314813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45953.466077314813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45953.466077314813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45953.466077314813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45953.466077314813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45953.466077314813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45953.466077314813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45953.466077314813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45953.466077314813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45953.466077314813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45953.466077314813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45953.466077314813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45953.466077314813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45953.466077314813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45953.466077314813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45953.466077314813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45953.466077314813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45953.466077314813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45953.466077314813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45953.466077314813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45953.466077314813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45953.466077314813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45953.466077314813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45953.466077314813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45953.466077314813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45953.466077314813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45953.466077314813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45953.466077314813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45953.466077314813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45953.466077314813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45953.466077314813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45953.466077314813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45953.466077314813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45953.466077314813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45953.466077314813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45953.466077314813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45953.466077314813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45953.466077314813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45953.466077314813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45953.466077314813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45953.466077314813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45953.466077314813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45953.466077314813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45953.466077314813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45953.466077314813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45953.466077314813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45953.466077314813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45953.466077314813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45953.466077314813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45953.466077314813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45953.466077314813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45953.466077314813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45953.466077314813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45953.466077314813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45953.466077314813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45953.466077314813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45953.466077314813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45953.466077314813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45953.466077314813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45953.466077314813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45953.466077314813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45953.466077314813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45953.466077314813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45953.466077314813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45953.466077314813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45953.466077314813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45953.466077314813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45953.466077314813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45953.466077314813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45953.466077314813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45953.466077314813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45953.466077314813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45953.466077314813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45953.466077314813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45953.466077314813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45953.466077314813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45953.466077314813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45953.466077314813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45953.466077314813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45953.466077314813</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45953.466077314813</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45953.466077314813</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45953.466077314813</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3" ht="15"/>
    <row r="1324" ht="15"/>
    <row r="1326"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
        <v>5398</v>
      </c>
      <c r="C2" s="107">
        <v>1</v>
      </c>
      <c r="D2" s="105" t="s">
        <v>39100</v>
      </c>
      <c r="E2" s="108" t="s">
        <v>38998</v>
      </c>
      <c r="F2" s="109">
        <v>45953.401666666665</v>
      </c>
      <c r="G2" s="78">
        <f ca="1">IFERROR(NOW()-F2,"-")</f>
        <v>6.4410416671307757E-2</v>
      </c>
      <c r="H2" s="109">
        <v>45953.395648148151</v>
      </c>
      <c r="I2" s="105" t="s">
        <v>38214</v>
      </c>
      <c r="J2" s="104" t="str">
        <f>IFERROR(VLOOKUP(D2,DB!A:G,7,0),"")</f>
        <v/>
      </c>
      <c r="K2" s="110" t="s">
        <v>39101</v>
      </c>
      <c r="L2" s="111" t="s">
        <v>8145</v>
      </c>
    </row>
    <row r="3" spans="1:16383" ht="31.5" customHeight="1">
      <c r="A3" s="106" t="s">
        <v>39102</v>
      </c>
      <c r="B3" s="105" t="str">
        <f>IFERROR(VLOOKUP(D3,DB!A:K,11,0),"")</f>
        <v>R6</v>
      </c>
      <c r="C3" s="107">
        <v>1</v>
      </c>
      <c r="D3" s="105" t="s">
        <v>33644</v>
      </c>
      <c r="E3" s="108" t="s">
        <v>38998</v>
      </c>
      <c r="F3" s="109">
        <v>45953.438819444447</v>
      </c>
      <c r="G3" s="78">
        <f ca="1">IFERROR(NOW()-F3,"-")</f>
        <v>2.7257638888841029E-2</v>
      </c>
      <c r="H3" s="109">
        <v>45953.433067129627</v>
      </c>
      <c r="I3" s="105" t="str">
        <f>IFERROR(VLOOKUP(D3,DB!A:F,6,0),"")</f>
        <v>SCECO</v>
      </c>
      <c r="J3" s="104" t="str">
        <f>IFERROR(VLOOKUP(D3,DB!A:G,7,0),"")</f>
        <v>Vandalized</v>
      </c>
      <c r="K3" s="110" t="s">
        <v>39103</v>
      </c>
      <c r="L3" s="111" t="str">
        <f>IFERROR(VLOOKUP(D3,DB!A:I,9,0),"")</f>
        <v>Latis</v>
      </c>
    </row>
    <row r="4" spans="1:16383" ht="31.5" customHeight="1">
      <c r="A4" s="106"/>
      <c r="B4" s="105" t="str">
        <f>IFERROR(VLOOKUP(D4,DB!A:K,11,0),"")</f>
        <v/>
      </c>
      <c r="C4" s="107"/>
      <c r="D4" s="105"/>
      <c r="E4" s="108"/>
      <c r="F4" s="109"/>
      <c r="G4" s="78">
        <f ca="1">IFERROR(NOW()-F4,"-")</f>
        <v>45953.466077083336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45953.466077083336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45953.466077083336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45953.466077083336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45953.466077083336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45953.466077083336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45953.466077083336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45953.466077083336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45953.466077083336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45953.466077083336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45953.466077083336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45953.466077083336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45953.466077083336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45953.466077083336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45953.466077083336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45953.466077083336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45953.466077083336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45953.466077083336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45953.466077083336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45953.466077083336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45953.466077083336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45953.466077083336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45953.466077083336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45953.466077083336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45953.466077083336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45953.466077083336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45953.466077083336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45953.466077083336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45953.466077083336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45953.466077083336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45953.466077083336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45953.466077083336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45953.466077083336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45953.466077083336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45953.466077083336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45953.466077083336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45953.466077083336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45953.466077083336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45953.466077083336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45953.466077083336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45953.466077083336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45953.466077083336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45953.466077083336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45953.466077083336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45953.466077083336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45953.466077083336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45953.466077083336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45953.466077083336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45953.466077083336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45953.466077083336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45953.466077083336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45953.466077083336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45953.466077083336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45953.466077083336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45953.466077083336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45953.466077083336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45953.466077083336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45953.466077083336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45953.466077083336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45953.466077083336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45953.466077083336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45953.466077083336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45953.466077083336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45953.466077083336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45953.466077083336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45953.466077083336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45953.466077083336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45953.466077083336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45953.466077083336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45953.466077083336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45953.466077083336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45953.466077083336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45953.466077083336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45953.466077083336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45953.466077083336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45953.466077083336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45953.466077083336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45953.466077083336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45953.466077083336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45953.466077083336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45953.466077083336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45953.466077083336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45953.466077083336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45953.466077083336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45953.466077083336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45953.466077083336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45953.466077083336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45953.466077083336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45953.466077083336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45953.466077083336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45953.466077083336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45953.466077083336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45953.466077083336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45953.466077083336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45953.466077083336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45953.466077083336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45953.466077083336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45953.466077083336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45953.466077083336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45953.466077083336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45953.466077083336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45953.466077083336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45953.466077083336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45953.466077083336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45953.466077083336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45953.466077083336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45953.466077083336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45953.466077083336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45953.466077083336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45953.466077083336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45953.466077083336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45953.466077083336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45953.466077083336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45953.466077083336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45953.466077083336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45953.466077083336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45953.466077083336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45953.466077083336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45953.466077083336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45953.466077083336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45953.466077083336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45953.466077083336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45953.466077083336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45953.466077083336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45953.466077083336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45953.466077083336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45953.466077083336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45953.466077083336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45953.466077083336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45953.466077083336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45953.466077083336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45953.466077083336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45953.466077083336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45953.466077083336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45953.466077083336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45953.466077083336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45953.466077083336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45953.466077083336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45953.466077083336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45953.466077083336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45953.466077083336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45953.466077083336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45953.466077083336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45953.466077083336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45953.466077083336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45953.466077083336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45953.466077083336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45953.466077083336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45953.466077083336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45953.466077083336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45953.466077083336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45953.466077083336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45953.466077083336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45953.466077083336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45953.466077083336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45953.466077083336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45953.466077083336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45953.466077083336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45953.466077083336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45953.466077083336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45953.466077083336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45953.466077083336</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2025-10-23T08:11:16Z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